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MlxlT7wDBmBanqP+BoXDT6ZpeTJVyVyisPbvqvYi5/91B4oZ1Pggoji9Ve4eGv03Bncd1rIkKEBelPYtcuepgw==" workbookSaltValue="fankhGngMJA0AiDTFbzy8g==" workbookSpinCount="100000" lockStructure="1"/>
  <bookViews>
    <workbookView xWindow="0" yWindow="0" windowWidth="19440" windowHeight="12960" activeTab="2"/>
  </bookViews>
  <sheets>
    <sheet name="OPĆI DIO" sheetId="2" r:id="rId1"/>
    <sheet name="PRIHODI" sheetId="3" r:id="rId2"/>
    <sheet name="RASHODI - SŠ- " sheetId="1" r:id="rId3"/>
    <sheet name="dodatna konta" sheetId="6" r:id="rId4"/>
    <sheet name="OBRAZLOŽENJE" sheetId="4" r:id="rId5"/>
  </sheets>
  <externalReferences>
    <externalReference r:id="rId6"/>
  </externalReferences>
  <definedNames>
    <definedName name="_xlnm._FilterDatabase" localSheetId="3" hidden="1">'dodatna konta'!#REF!</definedName>
    <definedName name="_xlnm._FilterDatabase" localSheetId="2" hidden="1">'RASHODI - SŠ- '!#REF!</definedName>
    <definedName name="_xlnm.Print_Titles" localSheetId="3">'dodatna konta'!$7:$10</definedName>
    <definedName name="_xlnm.Print_Titles" localSheetId="2">'RASHODI - SŠ- '!$7:$10</definedName>
    <definedName name="_xlnm.Print_Area" localSheetId="3">'dodatna konta'!$A$1:$T$59</definedName>
    <definedName name="_xlnm.Print_Area" localSheetId="0">'OPĆI DIO'!$A$2:$H$26</definedName>
    <definedName name="_xlnm.Print_Area" localSheetId="1">PRIHODI!$A$1:$G$144</definedName>
    <definedName name="_xlnm.Print_Area" localSheetId="2">'RASHODI - SŠ- '!$A$1:$T$138</definedName>
    <definedName name="Print_Area_MI" localSheetId="3">#REF!</definedName>
    <definedName name="Print_Area_MI">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31" i="1" l="1"/>
  <c r="T127" i="1"/>
  <c r="T123" i="1"/>
  <c r="T121" i="1"/>
  <c r="T119" i="1"/>
  <c r="T118" i="1"/>
  <c r="T116" i="1"/>
  <c r="T114" i="1"/>
  <c r="T112" i="1"/>
  <c r="T109" i="1"/>
  <c r="T106" i="1"/>
  <c r="T108" i="1"/>
  <c r="T102" i="1"/>
  <c r="T98" i="1"/>
  <c r="T95" i="1"/>
  <c r="T94" i="1"/>
  <c r="T92" i="1"/>
  <c r="T90" i="1"/>
  <c r="T89" i="1"/>
  <c r="T87" i="1"/>
  <c r="T85" i="1"/>
  <c r="T82" i="1"/>
  <c r="T81" i="1"/>
  <c r="T78" i="1"/>
  <c r="T74" i="1"/>
  <c r="T66" i="1"/>
  <c r="T65" i="1"/>
  <c r="T63" i="1"/>
  <c r="T59" i="1"/>
  <c r="T58" i="1"/>
  <c r="T57" i="1"/>
  <c r="T56" i="1"/>
  <c r="T54" i="1"/>
  <c r="T53" i="1"/>
  <c r="T52" i="1"/>
  <c r="T51" i="1"/>
  <c r="T49" i="1"/>
  <c r="T48" i="1"/>
  <c r="T47" i="1"/>
  <c r="T46" i="1"/>
  <c r="T45" i="1"/>
  <c r="T44" i="1"/>
  <c r="T43" i="1"/>
  <c r="T42" i="1"/>
  <c r="T41" i="1"/>
  <c r="T39" i="1"/>
  <c r="T38" i="1"/>
  <c r="T37" i="1"/>
  <c r="T35" i="1"/>
  <c r="T33" i="1"/>
  <c r="T31" i="1"/>
  <c r="T16" i="1"/>
  <c r="T21" i="1"/>
  <c r="T19" i="1"/>
  <c r="T17" i="1"/>
  <c r="S131" i="1"/>
  <c r="S127" i="1"/>
  <c r="S123" i="1"/>
  <c r="S121" i="1"/>
  <c r="S119" i="1"/>
  <c r="S118" i="1"/>
  <c r="S116" i="1"/>
  <c r="S114" i="1"/>
  <c r="S112" i="1"/>
  <c r="S109" i="1"/>
  <c r="S108" i="1"/>
  <c r="S106" i="1"/>
  <c r="S103" i="1"/>
  <c r="S102" i="1"/>
  <c r="S99" i="1"/>
  <c r="S98" i="1"/>
  <c r="S95" i="1"/>
  <c r="S94" i="1"/>
  <c r="S92" i="1"/>
  <c r="S90" i="1"/>
  <c r="S89" i="1"/>
  <c r="S87" i="1"/>
  <c r="S85" i="1"/>
  <c r="S82" i="1"/>
  <c r="S81" i="1"/>
  <c r="S78" i="1"/>
  <c r="S74" i="1"/>
  <c r="S66" i="1"/>
  <c r="S65" i="1"/>
  <c r="S63" i="1"/>
  <c r="S31" i="1"/>
  <c r="S59" i="1"/>
  <c r="S58" i="1"/>
  <c r="S57" i="1"/>
  <c r="S56" i="1"/>
  <c r="S54" i="1"/>
  <c r="S53" i="1"/>
  <c r="S52" i="1"/>
  <c r="S51" i="1"/>
  <c r="S49" i="1"/>
  <c r="S48" i="1"/>
  <c r="S47" i="1"/>
  <c r="S46" i="1"/>
  <c r="S45" i="1"/>
  <c r="S44" i="1"/>
  <c r="S43" i="1"/>
  <c r="S42" i="1"/>
  <c r="S41" i="1"/>
  <c r="S39" i="1"/>
  <c r="S38" i="1"/>
  <c r="S37" i="1"/>
  <c r="S35" i="1"/>
  <c r="S33" i="1"/>
  <c r="S17" i="1" l="1"/>
  <c r="S16" i="1"/>
  <c r="S21" i="1"/>
  <c r="S19" i="1"/>
  <c r="Q28" i="1" l="1"/>
  <c r="R28" i="1"/>
  <c r="I27" i="1"/>
  <c r="J27" i="1"/>
  <c r="M27" i="1"/>
  <c r="N27" i="1"/>
  <c r="O27" i="1"/>
  <c r="P27" i="1"/>
  <c r="Q27" i="1"/>
  <c r="R27" i="1"/>
  <c r="E110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R68" i="1" s="1"/>
  <c r="T79" i="1"/>
  <c r="G70" i="1"/>
  <c r="Q68" i="1"/>
  <c r="F40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S79" i="1" s="1"/>
  <c r="T80" i="1"/>
  <c r="H77" i="1"/>
  <c r="H76" i="1" s="1"/>
  <c r="F76" i="1"/>
  <c r="G76" i="1"/>
  <c r="I76" i="1"/>
  <c r="J76" i="1"/>
  <c r="K76" i="1"/>
  <c r="L76" i="1"/>
  <c r="M76" i="1"/>
  <c r="N76" i="1"/>
  <c r="O76" i="1"/>
  <c r="P76" i="1"/>
  <c r="Q76" i="1"/>
  <c r="R76" i="1"/>
  <c r="S97" i="1"/>
  <c r="T97" i="1"/>
  <c r="Q97" i="1"/>
  <c r="R97" i="1"/>
  <c r="F97" i="1"/>
  <c r="G97" i="1"/>
  <c r="I97" i="1"/>
  <c r="J97" i="1"/>
  <c r="K97" i="1"/>
  <c r="L97" i="1"/>
  <c r="M97" i="1"/>
  <c r="N97" i="1"/>
  <c r="O97" i="1"/>
  <c r="P97" i="1"/>
  <c r="I101" i="1" l="1"/>
  <c r="J101" i="1"/>
  <c r="K101" i="1"/>
  <c r="L101" i="1"/>
  <c r="M101" i="1"/>
  <c r="N101" i="1"/>
  <c r="O101" i="1"/>
  <c r="P101" i="1"/>
  <c r="Q101" i="1"/>
  <c r="R101" i="1"/>
  <c r="S101" i="1"/>
  <c r="T101" i="1"/>
  <c r="G101" i="1"/>
  <c r="F101" i="1"/>
  <c r="F20" i="1" l="1"/>
  <c r="K15" i="1"/>
  <c r="K18" i="1"/>
  <c r="K20" i="1"/>
  <c r="F15" i="1" l="1"/>
  <c r="F18" i="1"/>
  <c r="L18" i="1"/>
  <c r="F14" i="1" l="1"/>
  <c r="H17" i="1"/>
  <c r="E17" i="1" s="1"/>
  <c r="S15" i="1" l="1"/>
  <c r="L15" i="1"/>
  <c r="L20" i="1"/>
  <c r="H18" i="1"/>
  <c r="L14" i="1" l="1"/>
  <c r="T20" i="1"/>
  <c r="S20" i="1"/>
  <c r="G34" i="1"/>
  <c r="T15" i="1"/>
  <c r="I30" i="1" l="1"/>
  <c r="H19" i="1"/>
  <c r="E19" i="1" s="1"/>
  <c r="H19" i="6" l="1"/>
  <c r="H13" i="6"/>
  <c r="E19" i="6"/>
  <c r="E13" i="6"/>
  <c r="H131" i="1"/>
  <c r="E131" i="1" s="1"/>
  <c r="H127" i="1"/>
  <c r="E127" i="1" s="1"/>
  <c r="E126" i="1" s="1"/>
  <c r="H123" i="1"/>
  <c r="E123" i="1" s="1"/>
  <c r="E122" i="1" s="1"/>
  <c r="H31" i="1"/>
  <c r="E31" i="1" s="1"/>
  <c r="H14" i="6"/>
  <c r="E14" i="6" s="1"/>
  <c r="H15" i="6"/>
  <c r="E15" i="6" s="1"/>
  <c r="H16" i="6"/>
  <c r="E16" i="6" s="1"/>
  <c r="H17" i="6"/>
  <c r="E17" i="6" s="1"/>
  <c r="H18" i="6"/>
  <c r="E18" i="6" s="1"/>
  <c r="H20" i="6"/>
  <c r="E20" i="6" s="1"/>
  <c r="S21" i="6"/>
  <c r="T21" i="6"/>
  <c r="F21" i="6"/>
  <c r="G21" i="6"/>
  <c r="I21" i="6"/>
  <c r="J21" i="6"/>
  <c r="K21" i="6"/>
  <c r="L21" i="6"/>
  <c r="M21" i="6"/>
  <c r="N21" i="6"/>
  <c r="O21" i="6"/>
  <c r="P21" i="6"/>
  <c r="Q21" i="6"/>
  <c r="R21" i="6"/>
  <c r="E21" i="6" l="1"/>
  <c r="H21" i="6"/>
  <c r="E10" i="3" l="1"/>
  <c r="F10" i="3"/>
  <c r="G10" i="3"/>
  <c r="E13" i="3"/>
  <c r="F13" i="3"/>
  <c r="G13" i="3"/>
  <c r="E18" i="3"/>
  <c r="F18" i="3"/>
  <c r="G18" i="3"/>
  <c r="E21" i="3"/>
  <c r="F21" i="3"/>
  <c r="G21" i="3"/>
  <c r="E24" i="3"/>
  <c r="F24" i="3"/>
  <c r="G24" i="3"/>
  <c r="E27" i="3"/>
  <c r="F27" i="3"/>
  <c r="G27" i="3"/>
  <c r="E30" i="3"/>
  <c r="F30" i="3"/>
  <c r="G30" i="3"/>
  <c r="E34" i="3"/>
  <c r="F34" i="3"/>
  <c r="G34" i="3"/>
  <c r="E42" i="3"/>
  <c r="F42" i="3"/>
  <c r="G42" i="3"/>
  <c r="E47" i="3"/>
  <c r="F47" i="3"/>
  <c r="G47" i="3"/>
  <c r="E55" i="3"/>
  <c r="F55" i="3"/>
  <c r="G55" i="3"/>
  <c r="E63" i="3"/>
  <c r="F63" i="3"/>
  <c r="F62" i="3" s="1"/>
  <c r="G63" i="3"/>
  <c r="E68" i="3"/>
  <c r="F68" i="3"/>
  <c r="G68" i="3"/>
  <c r="E73" i="3"/>
  <c r="E72" i="3" s="1"/>
  <c r="F73" i="3"/>
  <c r="G73" i="3"/>
  <c r="E76" i="3"/>
  <c r="F76" i="3"/>
  <c r="F72" i="3" s="1"/>
  <c r="G76" i="3"/>
  <c r="E80" i="3"/>
  <c r="E79" i="3" s="1"/>
  <c r="F80" i="3"/>
  <c r="F79" i="3" s="1"/>
  <c r="G80" i="3"/>
  <c r="G79" i="3" s="1"/>
  <c r="G82" i="3"/>
  <c r="E83" i="3"/>
  <c r="E82" i="3" s="1"/>
  <c r="F83" i="3"/>
  <c r="F82" i="3" s="1"/>
  <c r="G83" i="3"/>
  <c r="E87" i="3"/>
  <c r="F87" i="3"/>
  <c r="G87" i="3"/>
  <c r="E91" i="3"/>
  <c r="F91" i="3"/>
  <c r="G91" i="3"/>
  <c r="E99" i="3"/>
  <c r="F99" i="3"/>
  <c r="G99" i="3"/>
  <c r="E101" i="3"/>
  <c r="F101" i="3"/>
  <c r="G101" i="3"/>
  <c r="E106" i="3"/>
  <c r="F106" i="3"/>
  <c r="G106" i="3"/>
  <c r="E111" i="3"/>
  <c r="E110" i="3" s="1"/>
  <c r="F111" i="3"/>
  <c r="F110" i="3" s="1"/>
  <c r="G111" i="3"/>
  <c r="G110" i="3" s="1"/>
  <c r="E115" i="3"/>
  <c r="F115" i="3"/>
  <c r="F114" i="3" s="1"/>
  <c r="G115" i="3"/>
  <c r="E117" i="3"/>
  <c r="F117" i="3"/>
  <c r="G117" i="3"/>
  <c r="C119" i="3"/>
  <c r="E119" i="3"/>
  <c r="F119" i="3"/>
  <c r="G119" i="3"/>
  <c r="C120" i="3"/>
  <c r="E122" i="3"/>
  <c r="E121" i="3" s="1"/>
  <c r="F122" i="3"/>
  <c r="F121" i="3" s="1"/>
  <c r="G122" i="3"/>
  <c r="G121" i="3" s="1"/>
  <c r="E125" i="3"/>
  <c r="F125" i="3"/>
  <c r="G125" i="3"/>
  <c r="E127" i="3"/>
  <c r="F127" i="3"/>
  <c r="G127" i="3"/>
  <c r="E131" i="3"/>
  <c r="F131" i="3"/>
  <c r="G131" i="3"/>
  <c r="E136" i="3"/>
  <c r="E135" i="3" s="1"/>
  <c r="E140" i="3" s="1"/>
  <c r="F136" i="3"/>
  <c r="F135" i="3" s="1"/>
  <c r="F140" i="3" s="1"/>
  <c r="G136" i="3"/>
  <c r="G135" i="3" s="1"/>
  <c r="G140" i="3" s="1"/>
  <c r="F7" i="2"/>
  <c r="G7" i="2"/>
  <c r="H7" i="2"/>
  <c r="F10" i="2"/>
  <c r="G10" i="2"/>
  <c r="H10" i="2"/>
  <c r="F22" i="2"/>
  <c r="G22" i="2"/>
  <c r="H22" i="2"/>
  <c r="T130" i="1"/>
  <c r="T129" i="1" s="1"/>
  <c r="S130" i="1"/>
  <c r="S129" i="1" s="1"/>
  <c r="R130" i="1"/>
  <c r="R129" i="1" s="1"/>
  <c r="Q130" i="1"/>
  <c r="Q129" i="1" s="1"/>
  <c r="P130" i="1"/>
  <c r="P129" i="1" s="1"/>
  <c r="O130" i="1"/>
  <c r="O129" i="1" s="1"/>
  <c r="N130" i="1"/>
  <c r="N129" i="1" s="1"/>
  <c r="M130" i="1"/>
  <c r="M129" i="1" s="1"/>
  <c r="L130" i="1"/>
  <c r="L129" i="1" s="1"/>
  <c r="K130" i="1"/>
  <c r="K129" i="1" s="1"/>
  <c r="J130" i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129" i="1"/>
  <c r="T126" i="1"/>
  <c r="T125" i="1" s="1"/>
  <c r="S126" i="1"/>
  <c r="S125" i="1" s="1"/>
  <c r="R126" i="1"/>
  <c r="R125" i="1" s="1"/>
  <c r="Q126" i="1"/>
  <c r="Q125" i="1" s="1"/>
  <c r="P126" i="1"/>
  <c r="P125" i="1" s="1"/>
  <c r="O126" i="1"/>
  <c r="O125" i="1" s="1"/>
  <c r="N126" i="1"/>
  <c r="N125" i="1" s="1"/>
  <c r="M126" i="1"/>
  <c r="M125" i="1" s="1"/>
  <c r="L126" i="1"/>
  <c r="L125" i="1" s="1"/>
  <c r="K126" i="1"/>
  <c r="K125" i="1" s="1"/>
  <c r="J126" i="1"/>
  <c r="J125" i="1" s="1"/>
  <c r="I126" i="1"/>
  <c r="I125" i="1" s="1"/>
  <c r="H126" i="1"/>
  <c r="H125" i="1" s="1"/>
  <c r="G126" i="1"/>
  <c r="G125" i="1" s="1"/>
  <c r="F126" i="1"/>
  <c r="F125" i="1" s="1"/>
  <c r="E125" i="1"/>
  <c r="D126" i="1"/>
  <c r="D125" i="1" s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D122" i="1"/>
  <c r="H121" i="1"/>
  <c r="E121" i="1" s="1"/>
  <c r="E120" i="1" s="1"/>
  <c r="T120" i="1"/>
  <c r="S120" i="1"/>
  <c r="R120" i="1"/>
  <c r="Q120" i="1"/>
  <c r="P120" i="1"/>
  <c r="O120" i="1"/>
  <c r="N120" i="1"/>
  <c r="M120" i="1"/>
  <c r="L120" i="1"/>
  <c r="K120" i="1"/>
  <c r="J120" i="1"/>
  <c r="I120" i="1"/>
  <c r="G120" i="1"/>
  <c r="F120" i="1"/>
  <c r="D120" i="1"/>
  <c r="H119" i="1"/>
  <c r="E119" i="1" s="1"/>
  <c r="H118" i="1"/>
  <c r="E118" i="1" s="1"/>
  <c r="T117" i="1"/>
  <c r="S117" i="1"/>
  <c r="R117" i="1"/>
  <c r="Q117" i="1"/>
  <c r="P117" i="1"/>
  <c r="O117" i="1"/>
  <c r="N117" i="1"/>
  <c r="M117" i="1"/>
  <c r="L117" i="1"/>
  <c r="K117" i="1"/>
  <c r="J117" i="1"/>
  <c r="I117" i="1"/>
  <c r="G117" i="1"/>
  <c r="F117" i="1"/>
  <c r="D117" i="1"/>
  <c r="H116" i="1"/>
  <c r="E116" i="1" s="1"/>
  <c r="E115" i="1" s="1"/>
  <c r="T115" i="1"/>
  <c r="S115" i="1"/>
  <c r="R115" i="1"/>
  <c r="Q115" i="1"/>
  <c r="P115" i="1"/>
  <c r="O115" i="1"/>
  <c r="N115" i="1"/>
  <c r="M115" i="1"/>
  <c r="L115" i="1"/>
  <c r="K115" i="1"/>
  <c r="J115" i="1"/>
  <c r="I115" i="1"/>
  <c r="G115" i="1"/>
  <c r="F115" i="1"/>
  <c r="D115" i="1"/>
  <c r="D70" i="1" s="1"/>
  <c r="H114" i="1"/>
  <c r="H113" i="1" s="1"/>
  <c r="T113" i="1"/>
  <c r="S113" i="1"/>
  <c r="R113" i="1"/>
  <c r="Q113" i="1"/>
  <c r="P113" i="1"/>
  <c r="O113" i="1"/>
  <c r="N113" i="1"/>
  <c r="M113" i="1"/>
  <c r="L113" i="1"/>
  <c r="K113" i="1"/>
  <c r="J113" i="1"/>
  <c r="I113" i="1"/>
  <c r="G113" i="1"/>
  <c r="F113" i="1"/>
  <c r="D113" i="1"/>
  <c r="H112" i="1"/>
  <c r="E112" i="1" s="1"/>
  <c r="E111" i="1" s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111" i="1"/>
  <c r="F111" i="1"/>
  <c r="D111" i="1"/>
  <c r="H108" i="1"/>
  <c r="E108" i="1" s="1"/>
  <c r="E107" i="1" s="1"/>
  <c r="D107" i="1"/>
  <c r="H106" i="1"/>
  <c r="E106" i="1" s="1"/>
  <c r="E105" i="1" s="1"/>
  <c r="D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H102" i="1"/>
  <c r="D101" i="1"/>
  <c r="D100" i="1" s="1"/>
  <c r="T100" i="1"/>
  <c r="S100" i="1"/>
  <c r="R100" i="1"/>
  <c r="Q100" i="1"/>
  <c r="P100" i="1"/>
  <c r="P68" i="1" s="1"/>
  <c r="O100" i="1"/>
  <c r="O68" i="1" s="1"/>
  <c r="N100" i="1"/>
  <c r="N68" i="1" s="1"/>
  <c r="M100" i="1"/>
  <c r="M68" i="1" s="1"/>
  <c r="L100" i="1"/>
  <c r="L68" i="1" s="1"/>
  <c r="K100" i="1"/>
  <c r="K68" i="1" s="1"/>
  <c r="J100" i="1"/>
  <c r="J68" i="1" s="1"/>
  <c r="I100" i="1"/>
  <c r="I68" i="1" s="1"/>
  <c r="G100" i="1"/>
  <c r="F100" i="1"/>
  <c r="H98" i="1"/>
  <c r="D97" i="1"/>
  <c r="T96" i="1"/>
  <c r="S96" i="1"/>
  <c r="R96" i="1"/>
  <c r="Q96" i="1"/>
  <c r="P96" i="1"/>
  <c r="O96" i="1"/>
  <c r="N96" i="1"/>
  <c r="M96" i="1"/>
  <c r="L96" i="1"/>
  <c r="K96" i="1"/>
  <c r="J96" i="1"/>
  <c r="I96" i="1"/>
  <c r="G96" i="1"/>
  <c r="F96" i="1"/>
  <c r="F68" i="1" s="1"/>
  <c r="D96" i="1"/>
  <c r="H94" i="1"/>
  <c r="E94" i="1" s="1"/>
  <c r="E93" i="1" s="1"/>
  <c r="E83" i="1" s="1"/>
  <c r="D93" i="1"/>
  <c r="H92" i="1"/>
  <c r="E92" i="1" s="1"/>
  <c r="E91" i="1" s="1"/>
  <c r="D91" i="1"/>
  <c r="H90" i="1"/>
  <c r="E90" i="1" s="1"/>
  <c r="H89" i="1"/>
  <c r="E89" i="1" s="1"/>
  <c r="D88" i="1"/>
  <c r="H87" i="1"/>
  <c r="E87" i="1" s="1"/>
  <c r="E86" i="1" s="1"/>
  <c r="D86" i="1"/>
  <c r="H85" i="1"/>
  <c r="E85" i="1" s="1"/>
  <c r="E84" i="1" s="1"/>
  <c r="D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H81" i="1"/>
  <c r="E81" i="1" s="1"/>
  <c r="E80" i="1" s="1"/>
  <c r="E79" i="1" s="1"/>
  <c r="D80" i="1"/>
  <c r="D79" i="1" s="1"/>
  <c r="E77" i="1"/>
  <c r="D76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H73" i="1"/>
  <c r="E73" i="1" s="1"/>
  <c r="R72" i="1"/>
  <c r="R71" i="1" s="1"/>
  <c r="Q72" i="1"/>
  <c r="Q71" i="1" s="1"/>
  <c r="P72" i="1"/>
  <c r="P71" i="1" s="1"/>
  <c r="O72" i="1"/>
  <c r="O71" i="1" s="1"/>
  <c r="N72" i="1"/>
  <c r="N71" i="1" s="1"/>
  <c r="M72" i="1"/>
  <c r="M71" i="1" s="1"/>
  <c r="L72" i="1"/>
  <c r="L71" i="1" s="1"/>
  <c r="K72" i="1"/>
  <c r="K71" i="1" s="1"/>
  <c r="J72" i="1"/>
  <c r="J71" i="1" s="1"/>
  <c r="I72" i="1"/>
  <c r="I71" i="1" s="1"/>
  <c r="G72" i="1"/>
  <c r="F72" i="1"/>
  <c r="F71" i="1" s="1"/>
  <c r="D72" i="1"/>
  <c r="H66" i="1"/>
  <c r="E66" i="1" s="1"/>
  <c r="H65" i="1"/>
  <c r="E65" i="1" s="1"/>
  <c r="T64" i="1"/>
  <c r="S64" i="1"/>
  <c r="R64" i="1"/>
  <c r="Q64" i="1"/>
  <c r="P64" i="1"/>
  <c r="O64" i="1"/>
  <c r="N64" i="1"/>
  <c r="M64" i="1"/>
  <c r="L64" i="1"/>
  <c r="K64" i="1"/>
  <c r="J64" i="1"/>
  <c r="I64" i="1"/>
  <c r="G64" i="1"/>
  <c r="F64" i="1"/>
  <c r="D64" i="1"/>
  <c r="H63" i="1"/>
  <c r="E63" i="1" s="1"/>
  <c r="E62" i="1" s="1"/>
  <c r="T62" i="1"/>
  <c r="S62" i="1"/>
  <c r="R62" i="1"/>
  <c r="R60" i="1" s="1"/>
  <c r="Q62" i="1"/>
  <c r="Q60" i="1" s="1"/>
  <c r="P62" i="1"/>
  <c r="O62" i="1"/>
  <c r="O60" i="1" s="1"/>
  <c r="N62" i="1"/>
  <c r="M62" i="1"/>
  <c r="M60" i="1" s="1"/>
  <c r="L62" i="1"/>
  <c r="K62" i="1"/>
  <c r="K60" i="1" s="1"/>
  <c r="J62" i="1"/>
  <c r="I62" i="1"/>
  <c r="I60" i="1" s="1"/>
  <c r="G62" i="1"/>
  <c r="F62" i="1"/>
  <c r="D62" i="1"/>
  <c r="D61" i="1" s="1"/>
  <c r="J60" i="1"/>
  <c r="H58" i="1"/>
  <c r="E58" i="1" s="1"/>
  <c r="H57" i="1"/>
  <c r="E57" i="1" s="1"/>
  <c r="H56" i="1"/>
  <c r="E56" i="1" s="1"/>
  <c r="T55" i="1"/>
  <c r="S55" i="1"/>
  <c r="R55" i="1"/>
  <c r="Q55" i="1"/>
  <c r="P55" i="1"/>
  <c r="O55" i="1"/>
  <c r="N55" i="1"/>
  <c r="M55" i="1"/>
  <c r="L55" i="1"/>
  <c r="K55" i="1"/>
  <c r="J55" i="1"/>
  <c r="I55" i="1"/>
  <c r="G55" i="1"/>
  <c r="F55" i="1"/>
  <c r="D55" i="1"/>
  <c r="H54" i="1"/>
  <c r="E54" i="1" s="1"/>
  <c r="H53" i="1"/>
  <c r="E53" i="1" s="1"/>
  <c r="H52" i="1"/>
  <c r="E52" i="1" s="1"/>
  <c r="H51" i="1"/>
  <c r="E51" i="1" s="1"/>
  <c r="T50" i="1"/>
  <c r="S50" i="1"/>
  <c r="R50" i="1"/>
  <c r="Q50" i="1"/>
  <c r="P50" i="1"/>
  <c r="O50" i="1"/>
  <c r="N50" i="1"/>
  <c r="M50" i="1"/>
  <c r="L50" i="1"/>
  <c r="K50" i="1"/>
  <c r="J50" i="1"/>
  <c r="I50" i="1"/>
  <c r="G50" i="1"/>
  <c r="F50" i="1"/>
  <c r="D50" i="1"/>
  <c r="H49" i="1"/>
  <c r="E49" i="1" s="1"/>
  <c r="H48" i="1"/>
  <c r="E48" i="1" s="1"/>
  <c r="H47" i="1"/>
  <c r="E47" i="1" s="1"/>
  <c r="H46" i="1"/>
  <c r="E46" i="1" s="1"/>
  <c r="H45" i="1"/>
  <c r="E45" i="1" s="1"/>
  <c r="H44" i="1"/>
  <c r="E44" i="1" s="1"/>
  <c r="H43" i="1"/>
  <c r="E43" i="1" s="1"/>
  <c r="H42" i="1"/>
  <c r="E42" i="1" s="1"/>
  <c r="H41" i="1"/>
  <c r="E41" i="1" s="1"/>
  <c r="T40" i="1"/>
  <c r="S40" i="1"/>
  <c r="R40" i="1"/>
  <c r="Q40" i="1"/>
  <c r="P40" i="1"/>
  <c r="O40" i="1"/>
  <c r="N40" i="1"/>
  <c r="M40" i="1"/>
  <c r="L40" i="1"/>
  <c r="K40" i="1"/>
  <c r="J40" i="1"/>
  <c r="I40" i="1"/>
  <c r="G40" i="1"/>
  <c r="D40" i="1"/>
  <c r="H39" i="1"/>
  <c r="E39" i="1" s="1"/>
  <c r="H38" i="1"/>
  <c r="E38" i="1" s="1"/>
  <c r="H37" i="1"/>
  <c r="E37" i="1" s="1"/>
  <c r="H36" i="1"/>
  <c r="E36" i="1" s="1"/>
  <c r="S36" i="1" s="1"/>
  <c r="T36" i="1" s="1"/>
  <c r="H35" i="1"/>
  <c r="E35" i="1" s="1"/>
  <c r="T34" i="1"/>
  <c r="R34" i="1"/>
  <c r="Q34" i="1"/>
  <c r="P34" i="1"/>
  <c r="O34" i="1"/>
  <c r="N34" i="1"/>
  <c r="M34" i="1"/>
  <c r="L34" i="1"/>
  <c r="K34" i="1"/>
  <c r="J34" i="1"/>
  <c r="I34" i="1"/>
  <c r="F34" i="1"/>
  <c r="D34" i="1"/>
  <c r="H33" i="1"/>
  <c r="E33" i="1" s="1"/>
  <c r="H32" i="1"/>
  <c r="E32" i="1" s="1"/>
  <c r="R30" i="1"/>
  <c r="Q30" i="1"/>
  <c r="P30" i="1"/>
  <c r="O30" i="1"/>
  <c r="N30" i="1"/>
  <c r="M30" i="1"/>
  <c r="L30" i="1"/>
  <c r="K30" i="1"/>
  <c r="J30" i="1"/>
  <c r="G30" i="1"/>
  <c r="F30" i="1"/>
  <c r="D30" i="1"/>
  <c r="D28" i="1" s="1"/>
  <c r="H21" i="1"/>
  <c r="E21" i="1" s="1"/>
  <c r="E20" i="1" s="1"/>
  <c r="D21" i="1"/>
  <c r="D20" i="1" s="1"/>
  <c r="H20" i="1"/>
  <c r="T18" i="1"/>
  <c r="S18" i="1"/>
  <c r="E18" i="1"/>
  <c r="D18" i="1"/>
  <c r="H16" i="1"/>
  <c r="D15" i="1"/>
  <c r="E76" i="1" l="1"/>
  <c r="E75" i="1" s="1"/>
  <c r="S77" i="1"/>
  <c r="E72" i="1"/>
  <c r="E71" i="1" s="1"/>
  <c r="S73" i="1"/>
  <c r="G71" i="1"/>
  <c r="G68" i="1" s="1"/>
  <c r="G69" i="1"/>
  <c r="S34" i="1"/>
  <c r="E30" i="1"/>
  <c r="S32" i="1"/>
  <c r="S60" i="1"/>
  <c r="G60" i="1"/>
  <c r="E98" i="1"/>
  <c r="E97" i="1" s="1"/>
  <c r="E96" i="1" s="1"/>
  <c r="H97" i="1"/>
  <c r="H96" i="1" s="1"/>
  <c r="E102" i="1"/>
  <c r="E101" i="1" s="1"/>
  <c r="E100" i="1" s="1"/>
  <c r="H101" i="1"/>
  <c r="H100" i="1" s="1"/>
  <c r="H68" i="1" s="1"/>
  <c r="E16" i="1"/>
  <c r="E15" i="1" s="1"/>
  <c r="E14" i="1" s="1"/>
  <c r="G114" i="3"/>
  <c r="H13" i="2"/>
  <c r="H24" i="2" s="1"/>
  <c r="G72" i="3"/>
  <c r="M110" i="1"/>
  <c r="G13" i="2"/>
  <c r="G24" i="2" s="1"/>
  <c r="F124" i="3"/>
  <c r="F13" i="2"/>
  <c r="F24" i="2" s="1"/>
  <c r="E124" i="3"/>
  <c r="E114" i="3"/>
  <c r="F86" i="3"/>
  <c r="F85" i="3" s="1"/>
  <c r="G86" i="3"/>
  <c r="E86" i="3"/>
  <c r="G124" i="3"/>
  <c r="G113" i="3" s="1"/>
  <c r="D14" i="1"/>
  <c r="D24" i="1"/>
  <c r="N60" i="1"/>
  <c r="O110" i="1"/>
  <c r="D60" i="1"/>
  <c r="D27" i="1" s="1"/>
  <c r="D104" i="1"/>
  <c r="L110" i="1"/>
  <c r="P110" i="1"/>
  <c r="P60" i="1"/>
  <c r="E34" i="1"/>
  <c r="D69" i="1"/>
  <c r="T60" i="1"/>
  <c r="S110" i="1"/>
  <c r="T110" i="1"/>
  <c r="K110" i="1"/>
  <c r="H117" i="1"/>
  <c r="E114" i="1"/>
  <c r="E113" i="1" s="1"/>
  <c r="E117" i="1"/>
  <c r="E88" i="1"/>
  <c r="H64" i="1"/>
  <c r="L60" i="1"/>
  <c r="F60" i="1"/>
  <c r="H55" i="1"/>
  <c r="E55" i="1"/>
  <c r="H50" i="1"/>
  <c r="M28" i="1"/>
  <c r="K28" i="1"/>
  <c r="K27" i="1" s="1"/>
  <c r="O28" i="1"/>
  <c r="N28" i="1"/>
  <c r="P28" i="1"/>
  <c r="L28" i="1"/>
  <c r="L27" i="1" s="1"/>
  <c r="I28" i="1"/>
  <c r="E40" i="1"/>
  <c r="H30" i="1"/>
  <c r="D71" i="1"/>
  <c r="D83" i="1"/>
  <c r="H111" i="1"/>
  <c r="H120" i="1"/>
  <c r="H40" i="1"/>
  <c r="H72" i="1"/>
  <c r="H71" i="1" s="1"/>
  <c r="D110" i="1"/>
  <c r="I110" i="1"/>
  <c r="Q110" i="1"/>
  <c r="J28" i="1"/>
  <c r="D29" i="1"/>
  <c r="D23" i="1" s="1"/>
  <c r="H62" i="1"/>
  <c r="J110" i="1"/>
  <c r="N110" i="1"/>
  <c r="R110" i="1"/>
  <c r="H115" i="1"/>
  <c r="T14" i="1"/>
  <c r="G110" i="1"/>
  <c r="F110" i="1"/>
  <c r="S14" i="1"/>
  <c r="G28" i="1"/>
  <c r="F28" i="1"/>
  <c r="F27" i="1" s="1"/>
  <c r="H34" i="1"/>
  <c r="G62" i="3"/>
  <c r="E62" i="3"/>
  <c r="F33" i="3"/>
  <c r="G33" i="3"/>
  <c r="E33" i="3"/>
  <c r="G9" i="3"/>
  <c r="E9" i="3"/>
  <c r="F9" i="3"/>
  <c r="G29" i="1"/>
  <c r="F113" i="3"/>
  <c r="G85" i="3"/>
  <c r="E85" i="3"/>
  <c r="E104" i="1"/>
  <c r="E50" i="1"/>
  <c r="E64" i="1"/>
  <c r="E60" i="1" s="1"/>
  <c r="T77" i="1" l="1"/>
  <c r="T76" i="1" s="1"/>
  <c r="T75" i="1" s="1"/>
  <c r="S76" i="1"/>
  <c r="S75" i="1" s="1"/>
  <c r="T68" i="1"/>
  <c r="T73" i="1"/>
  <c r="T72" i="1" s="1"/>
  <c r="T71" i="1" s="1"/>
  <c r="S72" i="1"/>
  <c r="S71" i="1" s="1"/>
  <c r="S68" i="1"/>
  <c r="T32" i="1"/>
  <c r="T30" i="1" s="1"/>
  <c r="T28" i="1" s="1"/>
  <c r="T27" i="1" s="1"/>
  <c r="T133" i="1" s="1"/>
  <c r="S30" i="1"/>
  <c r="S28" i="1" s="1"/>
  <c r="S27" i="1" s="1"/>
  <c r="E68" i="1"/>
  <c r="G27" i="1"/>
  <c r="E113" i="3"/>
  <c r="D25" i="1"/>
  <c r="F8" i="3"/>
  <c r="F133" i="3" s="1"/>
  <c r="F141" i="3" s="1"/>
  <c r="F144" i="3" s="1"/>
  <c r="P133" i="1"/>
  <c r="N133" i="1"/>
  <c r="G24" i="1"/>
  <c r="H110" i="1"/>
  <c r="M133" i="1"/>
  <c r="K133" i="1"/>
  <c r="O12" i="1"/>
  <c r="J12" i="1"/>
  <c r="H60" i="1"/>
  <c r="F12" i="1"/>
  <c r="K12" i="1"/>
  <c r="L133" i="1"/>
  <c r="O133" i="1"/>
  <c r="H28" i="1"/>
  <c r="H27" i="1" s="1"/>
  <c r="J133" i="1"/>
  <c r="M12" i="1"/>
  <c r="I12" i="1"/>
  <c r="R133" i="1"/>
  <c r="R12" i="1"/>
  <c r="E28" i="1"/>
  <c r="E27" i="1" s="1"/>
  <c r="E133" i="1" s="1"/>
  <c r="Q12" i="1"/>
  <c r="D68" i="1"/>
  <c r="Q133" i="1"/>
  <c r="I133" i="1"/>
  <c r="G12" i="1"/>
  <c r="G23" i="1"/>
  <c r="G8" i="3"/>
  <c r="G133" i="3" s="1"/>
  <c r="G141" i="3" s="1"/>
  <c r="G144" i="3" s="1"/>
  <c r="E8" i="3"/>
  <c r="E133" i="3" s="1"/>
  <c r="E141" i="3" s="1"/>
  <c r="E144" i="3" s="1"/>
  <c r="G133" i="1"/>
  <c r="L12" i="1"/>
  <c r="S12" i="1" l="1"/>
  <c r="S133" i="1"/>
  <c r="T12" i="1"/>
  <c r="E12" i="1"/>
  <c r="N12" i="1"/>
  <c r="P12" i="1"/>
  <c r="G25" i="1"/>
  <c r="H12" i="1"/>
  <c r="F133" i="1"/>
  <c r="D133" i="1"/>
  <c r="D12" i="1"/>
  <c r="D134" i="1" l="1"/>
  <c r="D135" i="1" s="1"/>
  <c r="H133" i="1"/>
</calcChain>
</file>

<file path=xl/sharedStrings.xml><?xml version="1.0" encoding="utf-8"?>
<sst xmlns="http://schemas.openxmlformats.org/spreadsheetml/2006/main" count="583" uniqueCount="411">
  <si>
    <t>Obrazac FIN. PL.- SŠ/UD</t>
  </si>
  <si>
    <t>PLAN RASHODA I IZDATAKA 2020.-2022.</t>
  </si>
  <si>
    <t>Korisnik proračuna:</t>
  </si>
  <si>
    <t>Kontak osoba:</t>
  </si>
  <si>
    <t>Tel:</t>
  </si>
  <si>
    <t>Poz.</t>
  </si>
  <si>
    <t>Broj 
ek.klas.</t>
  </si>
  <si>
    <t>Naziv</t>
  </si>
  <si>
    <t>PLAN
2019.
1.1.-30.6.2019.</t>
  </si>
  <si>
    <t>PRIJEDLOG PLANA ZA 2020.</t>
  </si>
  <si>
    <t xml:space="preserve">RASHODI ZA ZAPOSLENE KOJI SE FINANCIRAJU IZ DRŽAVNOG PRORAČUNA (konto 636 izv.fin. 52)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</si>
  <si>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</si>
  <si>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PLANIRANI PRIHODI I PRIMICI KOJI NISU DOBIVENI S RAČUNA GRADA ZAGREBA ZA 2020.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</si>
  <si>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</si>
  <si>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</si>
  <si>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</si>
  <si>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</si>
  <si>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</si>
  <si>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</si>
  <si>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</si>
  <si>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</si>
  <si>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Višak/manjak iz prethodne(ih) godine koji će se pokriti/
rasporediti</t>
  </si>
  <si>
    <t>Višak/manjak iz prethodne(ih) godine koji će se pokriti/rasporediti, a koji je posljedica financiranje EU projekata</t>
  </si>
  <si>
    <t>PRIJEDLOG PLANA ZA 2021.</t>
  </si>
  <si>
    <t>PRIJEDLOG PLANA ZA 2022.</t>
  </si>
  <si>
    <t>⑭</t>
  </si>
  <si>
    <t>⑫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</si>
  <si>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</si>
  <si>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</si>
  <si>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</si>
  <si>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</si>
  <si>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</si>
  <si>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</si>
  <si>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</si>
  <si>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</si>
  <si>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⑬</t>
  </si>
  <si>
    <t>4=5+6+7+16+17</t>
  </si>
  <si>
    <t>7=8+9+10+11+ 12+13+14+15</t>
  </si>
  <si>
    <t>SVEUKUPNO:</t>
  </si>
  <si>
    <t>31</t>
  </si>
  <si>
    <t>RASHODI ZA ZAPOSLENE</t>
  </si>
  <si>
    <t xml:space="preserve">311 </t>
  </si>
  <si>
    <t>PLAĆE</t>
  </si>
  <si>
    <t>3111</t>
  </si>
  <si>
    <t>Plaće za redovan rad</t>
  </si>
  <si>
    <t>OSTALI RASHODI ZA ZAPOSLENE</t>
  </si>
  <si>
    <t>3121</t>
  </si>
  <si>
    <t>Ostali rashodi za zaposlene</t>
  </si>
  <si>
    <t>DOPRINOSI NA PLAĆE</t>
  </si>
  <si>
    <t>3132</t>
  </si>
  <si>
    <t>Doprinos za obvezno zdravstveno osiguranje</t>
  </si>
  <si>
    <t>3133</t>
  </si>
  <si>
    <t>3</t>
  </si>
  <si>
    <t>RASHODI  POSLOVANJA</t>
  </si>
  <si>
    <t>4</t>
  </si>
  <si>
    <t>RASHODI ZA NABAVU NEFINANCIJSKE IMOVINE</t>
  </si>
  <si>
    <t>Program 1001. DECENTRALIZIRANA SREDSTVA ZA SREDNJE ŠKOLE  I UČENIČKE DOMOVE</t>
  </si>
  <si>
    <t>Aktivnost A10001. REDOVNA DJELATNOST SREDNJIH ŠKOLA
 I UČENIČKIH DOMOVA</t>
  </si>
  <si>
    <t xml:space="preserve">3 </t>
  </si>
  <si>
    <t xml:space="preserve">RASHODI  POSLOVANJA </t>
  </si>
  <si>
    <t>321</t>
  </si>
  <si>
    <t>Naknade troškova zaposlenima</t>
  </si>
  <si>
    <t>1</t>
  </si>
  <si>
    <t>3211</t>
  </si>
  <si>
    <t>Službena putovanja</t>
  </si>
  <si>
    <t>2</t>
  </si>
  <si>
    <t>3212</t>
  </si>
  <si>
    <t xml:space="preserve">Naknade za prijevoz, za rad na terenu i odvojeni život 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</si>
  <si>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</si>
  <si>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</si>
  <si>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</si>
  <si>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</si>
  <si>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</si>
  <si>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</si>
  <si>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</si>
  <si>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</si>
  <si>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</si>
  <si>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</si>
  <si>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</si>
  <si>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</si>
  <si>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</si>
  <si>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</si>
  <si>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investicijsko održavanje</t>
  </si>
  <si>
    <t>8</t>
  </si>
  <si>
    <t>3225</t>
  </si>
  <si>
    <t>Sitni inventar i auto gume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</si>
  <si>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</si>
  <si>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</si>
  <si>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</si>
  <si>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</si>
  <si>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</si>
  <si>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</si>
  <si>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</si>
  <si>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</si>
  <si>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</si>
  <si>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</si>
  <si>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</si>
  <si>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</si>
  <si>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</si>
  <si>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</si>
  <si>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</si>
  <si>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</si>
  <si>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</si>
  <si>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</si>
  <si>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</si>
  <si>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</si>
  <si>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</si>
  <si>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</si>
  <si>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</si>
  <si>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</si>
  <si>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</si>
  <si>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</si>
  <si>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</si>
  <si>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</si>
  <si>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</si>
  <si>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329</t>
  </si>
  <si>
    <t>Ostali nespomenuti rashodi poslovanja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</si>
  <si>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</si>
  <si>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</si>
  <si>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</si>
  <si>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</si>
  <si>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</si>
  <si>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</si>
  <si>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</si>
  <si>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</si>
  <si>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</t>
  </si>
  <si>
    <t>21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</si>
  <si>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</si>
  <si>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</si>
  <si>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</si>
  <si>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</si>
  <si>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</si>
  <si>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</si>
  <si>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</si>
  <si>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</si>
  <si>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</si>
  <si>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SREDNJIH ŠKOLA I UČENIČKIH DOMOVA</t>
  </si>
  <si>
    <t>421</t>
  </si>
  <si>
    <t>Građevinski objekti</t>
  </si>
  <si>
    <t>4212</t>
  </si>
  <si>
    <t xml:space="preserve">Poslovni objekti 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</si>
  <si>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</si>
  <si>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</si>
  <si>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</si>
  <si>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</si>
  <si>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</si>
  <si>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</si>
  <si>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Program 1002. POJAČANI STANDARD U SREDNJEM ŠKOLSTVU</t>
  </si>
  <si>
    <t>Aktivnost A100001. NAKNADE ZA RAD ŠKOLSKIH ODBORA</t>
  </si>
  <si>
    <t>3291</t>
  </si>
  <si>
    <t>Naknade za rad predstavničkih i izvršnih tijela, povj. i sl</t>
  </si>
  <si>
    <t>Aktivnost A100002. DONACIJE PRIVATNIM SREDNJIM ŠKOLAMA</t>
  </si>
  <si>
    <t>381</t>
  </si>
  <si>
    <t>Tekuće donacije</t>
  </si>
  <si>
    <t>3811</t>
  </si>
  <si>
    <t>Tekuće donacije u novcu</t>
  </si>
  <si>
    <t>Aktivnost A100003. IZVANNASTAVNE I OSTALE AKTIVNOSTI</t>
  </si>
  <si>
    <t>Aktivnost A100007. POMOĆNICI U NASTAVI</t>
  </si>
  <si>
    <t>311</t>
  </si>
  <si>
    <t>Plaće (Bruto)</t>
  </si>
  <si>
    <t>312</t>
  </si>
  <si>
    <t>313</t>
  </si>
  <si>
    <t>Doprinosi za plaće</t>
  </si>
  <si>
    <t>Doprinosi za zdravstveno osiguranje</t>
  </si>
  <si>
    <t>Doprinosi za obavezno osiguranje u slučaju nezaposlenosti</t>
  </si>
  <si>
    <t>Naknade za prijevoz, za rad na terenu i odvojeni život</t>
  </si>
  <si>
    <t>Aktivnost A100008. SUFINANCIRANJE MEĐUMJESNOG 
JAVNOG PRIJEVOZA UČENIKA</t>
  </si>
  <si>
    <t>372</t>
  </si>
  <si>
    <t>Ostale naknade građanima i kućanstvima iz proračuna</t>
  </si>
  <si>
    <t>3722</t>
  </si>
  <si>
    <t>Naknade građanima i kućanstvima u naravi</t>
  </si>
  <si>
    <t>Aktivnost A100009. NABAVA UDŽBENIKA</t>
  </si>
  <si>
    <t>Aktivnost A100010. REDOVNA DJELATNOST SREDNJIH ŠKOLA
 I UČENIČKIH DOMOVA</t>
  </si>
  <si>
    <t>Projekt K100004. ODRŽAVANJE I OPREMANJE SREDNJIH ŠKOLA ZA POBOLJŠANJE STANDARDA</t>
  </si>
  <si>
    <t>Poslovni objekti</t>
  </si>
  <si>
    <t>423</t>
  </si>
  <si>
    <t xml:space="preserve">Prijevozna sredstva </t>
  </si>
  <si>
    <t>4231</t>
  </si>
  <si>
    <t>Prijevozna sredstva u cestovnom prometu</t>
  </si>
  <si>
    <t>424</t>
  </si>
  <si>
    <t>Knjige, umjetnička djela i ostale izložbene vrijednosti</t>
  </si>
  <si>
    <t>4241</t>
  </si>
  <si>
    <t xml:space="preserve">Knjige </t>
  </si>
  <si>
    <t>Projekt T100001. SUFINANCIRANJE PROJEKTA PRIJAVLJENIH NA NATJEČAJE EUROPSKIH FONDOVA ILI PARTNERSTVA ZA EU FONDOVE</t>
  </si>
  <si>
    <t>Projekt T100002. ŠKOLSKA SHEMA VOĆE, POVRĆE I MLIJEČNI PROIZVODI</t>
  </si>
  <si>
    <t>U Zagrebu,________________________ 2019.</t>
  </si>
  <si>
    <t>M.P.</t>
  </si>
  <si>
    <t>Potpis Ravnatelja-ice: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</si>
  <si>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</si>
  <si>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</si>
  <si>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</si>
  <si>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</si>
  <si>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</si>
  <si>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2022.</t>
  </si>
  <si>
    <t>Projekcija plana 
za 2021.</t>
  </si>
  <si>
    <t>Projekcija plana
za 2020.</t>
  </si>
  <si>
    <t>VIŠAK/MANJAK IZ PRETHODNE(IH) GODINE KOJI ĆE SE POKRITI/RASPOREDITI</t>
  </si>
  <si>
    <t>UKUPAN DONOS VIŠKA/MANJKA IZ PRETHODNE(IH) GODINA</t>
  </si>
  <si>
    <t>RAZLIKA - VIŠAK / MANJAK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</si>
  <si>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</si>
  <si>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</si>
  <si>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</si>
  <si>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</si>
  <si>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</si>
  <si>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2020.
 I   PROJEKCIJA PLANA ZA  2020. I 2021. GODINU</t>
  </si>
  <si>
    <t>SVEUKUPNO ZA RASPORED</t>
  </si>
  <si>
    <t>VIŠAK/MANJAK IZ PRETHODNE(IH) GODINE KOJI ĆE SE POKRITI /RASPOREDITI, A KOJI JE POSLJEDICA FINANCIRANJA EU PROJEKATA</t>
  </si>
  <si>
    <t>VIŠAK/MANJAK IZ PRETHODNE(IH) GODINE KOJI ĆE SE POKRITI /RASPOREDITI</t>
  </si>
  <si>
    <t xml:space="preserve">III. SVEUKUPNO  PRIHODI I PRIMICI </t>
  </si>
  <si>
    <t>II. UKUPNO PRIHODI I PRIMICI KOJI SU DOBIVENI S RAČUNA PRORAČUNA GRADA ZAGREBA</t>
  </si>
  <si>
    <t>Prihodi iz nadležnog proračuna za financiranje izdataka za financijsku imovinu i otplatu zajmova</t>
  </si>
  <si>
    <t>6714</t>
  </si>
  <si>
    <t>Prihodi iz nadležnog proračuna za financiranje rashoda za nabavu nefinancijske imovine</t>
  </si>
  <si>
    <t>6712</t>
  </si>
  <si>
    <t>Prihodi iz nadležnog proračuna za financiranje rashoda poslovanja</t>
  </si>
  <si>
    <t>6711</t>
  </si>
  <si>
    <t>Prihodi iz nadležnog proračuna za financiranje redovne djelatnosti proračunskih korisnika</t>
  </si>
  <si>
    <t>671</t>
  </si>
  <si>
    <t>Prihodi iz nadležnog proračuna i HZZO-a na temelju ugovornih obveza</t>
  </si>
  <si>
    <t>67</t>
  </si>
  <si>
    <t>1.2. PRIHODI I PRIMICI KOJI SU DOBIVENI S RAČUNA PRORAČUNA GRADA ZAGREBA</t>
  </si>
  <si>
    <t>I. UKUPNO PRIHODI I PRIMICI KOJI NISU DOBIVENI S RAČUNA PRORAČUNA GRADA ZAGREBA</t>
  </si>
  <si>
    <t>81</t>
  </si>
  <si>
    <t>Primljeni zajmovi od tuzemnih trgovačkih društava izvan javnog sektora</t>
  </si>
  <si>
    <t>8453</t>
  </si>
  <si>
    <t>Primljeni zajmovi od trgovačkih društava i obrtnika izvan javnog sektora</t>
  </si>
  <si>
    <t>845</t>
  </si>
  <si>
    <t>Primljeni zajmovi od ostalih tuzemnih financijskih institucija izvan javnog sektora</t>
  </si>
  <si>
    <t>Primljeni zajmovi od tuzemnih osiguravajućih društava izvan javnog sektora</t>
  </si>
  <si>
    <t>Primljeni krediti od tuzemnih kreditnih institucija izvan javnog sektora</t>
  </si>
  <si>
    <t xml:space="preserve">Primljeni krediti i zajmovi od kreditnih i ostalih financijskih institucija izvan javnog sektora </t>
  </si>
  <si>
    <t>Primljeni krediti i zajmovi od kreditnih institucija u javnom sektoru</t>
  </si>
  <si>
    <t>8422</t>
  </si>
  <si>
    <t>Primljeni krediti i zajmovi od kreditnih i ostalih financijskih institucija u javnom sektoru</t>
  </si>
  <si>
    <t>842</t>
  </si>
  <si>
    <t xml:space="preserve">Primici od zaduživanja </t>
  </si>
  <si>
    <t>⑪</t>
  </si>
  <si>
    <t>Dionice i udjeli u glavnici tuzemnih kreditnih i ostalih financijskih institucija izvan javnog sektora</t>
  </si>
  <si>
    <t>Primici od prodaje dionica i udjela u glavnici kreditnih i ostalih financijskih institucija izvan javnog sektora</t>
  </si>
  <si>
    <t>Primici od prodaje dionica i udjela u glavnici</t>
  </si>
  <si>
    <t>⑩</t>
  </si>
  <si>
    <t>818</t>
  </si>
  <si>
    <t>Povrat zajmova danih ostalim financijskim institucijama u javnom sektoru</t>
  </si>
  <si>
    <t>Primici (povrati) glavnice zajmova danih kreditnim i ostalim financijskim institucijama u javnom sektoru</t>
  </si>
  <si>
    <t>Povrat  zajmova danih neprofitnim organizacijama, građanima i kućanstvima u tuzemstvu</t>
  </si>
  <si>
    <t>8121</t>
  </si>
  <si>
    <t>Primici (povrati) glavnice zajmova danih neprofitnim organizacijama, građanima i kućanstvima</t>
  </si>
  <si>
    <t>812</t>
  </si>
  <si>
    <t>Primljeni povrati glavnice danih zajmova i depozita</t>
  </si>
  <si>
    <t>⑨</t>
  </si>
  <si>
    <t xml:space="preserve">Primici od financijske imovine i zaduživanja </t>
  </si>
  <si>
    <t>Pohranjene knjige, umjetnička djela i slične vrijednosti</t>
  </si>
  <si>
    <t xml:space="preserve">Prihodi od prodaje plemenitih metala i ostalih pohranjenih vrijednosti </t>
  </si>
  <si>
    <t>⑧</t>
  </si>
  <si>
    <t>Ostala nematerijalna proizvedena imovina</t>
  </si>
  <si>
    <t>Umjetnička, literarna i znanstvena djela</t>
  </si>
  <si>
    <t xml:space="preserve">Ulaganja u računalne programe </t>
  </si>
  <si>
    <t xml:space="preserve">Prihodi od prodaje nematerijalne proizvedene imovine </t>
  </si>
  <si>
    <t>Ostale nespomenute izložbene vrijednosti</t>
  </si>
  <si>
    <t>Muzejski izlošci i predmeti prirodnih rijetkosti</t>
  </si>
  <si>
    <t>Umjetnička djela (izložena u galerijama, muzejima i slično)</t>
  </si>
  <si>
    <t>Knjige</t>
  </si>
  <si>
    <t xml:space="preserve">Prihodi od prodaje knjiga, umjetničkih djela i ostalih izložbenih vrijednosti </t>
  </si>
  <si>
    <t xml:space="preserve">Prihodi od prodaje prijevoznih sredstava </t>
  </si>
  <si>
    <t>Sportska i glazbena oprema</t>
  </si>
  <si>
    <t xml:space="preserve">Instrumenti, uređaji i strojevi </t>
  </si>
  <si>
    <t>Medicinska i laboratorijska oprema</t>
  </si>
  <si>
    <t>Oprema za održavanje i zaštitu</t>
  </si>
  <si>
    <t xml:space="preserve">Komunikacijska oprema </t>
  </si>
  <si>
    <t xml:space="preserve">Prihodi od prodaje postrojenja i opreme </t>
  </si>
  <si>
    <t>Ostali građevinski objekti</t>
  </si>
  <si>
    <t>Stambeni objekti</t>
  </si>
  <si>
    <t xml:space="preserve">Prihodi od prodaje građevinskih objekata </t>
  </si>
  <si>
    <t xml:space="preserve">Prihodi od prodaje proizvedene dugotrajne imovine </t>
  </si>
  <si>
    <t>⑦</t>
  </si>
  <si>
    <t xml:space="preserve">Prihodi od prodaje nefinancijske imovine </t>
  </si>
  <si>
    <t>Ostali prihodi</t>
  </si>
  <si>
    <t xml:space="preserve">Ostali prihodi </t>
  </si>
  <si>
    <t xml:space="preserve">Kazne, upravne mjere i ostali prihodi </t>
  </si>
  <si>
    <t>43</t>
  </si>
  <si>
    <t>Prihodi od HZZO-a na temelju ugovornih obveza</t>
  </si>
  <si>
    <t>6731</t>
  </si>
  <si>
    <t>673</t>
  </si>
  <si>
    <t>61</t>
  </si>
  <si>
    <t>Kapitalne donacije</t>
  </si>
  <si>
    <t>Donacije od pravnih i fizičkih osoba izvan općeg proračuna</t>
  </si>
  <si>
    <t>Prihodi od pruženih usluga</t>
  </si>
  <si>
    <t>Prihodi od prodaje proizvoda i robe</t>
  </si>
  <si>
    <t xml:space="preserve">Prihodi od prodaje proizvoda i robe te pruženih usluga </t>
  </si>
  <si>
    <t>Prihodi od prodaje proizvoda i robe te pruženih usluga i prihodi od donacija</t>
  </si>
  <si>
    <t>Prihodi od novčane naknade poslodavca zbog nezapošljavanje osoba s invaliditetom</t>
  </si>
  <si>
    <t>6528</t>
  </si>
  <si>
    <t>Naknade od financijske imovine</t>
  </si>
  <si>
    <t>6527</t>
  </si>
  <si>
    <t>Ostali nespomenuti prihodi</t>
  </si>
  <si>
    <t xml:space="preserve">Prihodi po posebnim propisima </t>
  </si>
  <si>
    <t>Ostale pristojbe i naknade</t>
  </si>
  <si>
    <t>Ostale upravne pristojbe i naknade</t>
  </si>
  <si>
    <t>Županijske, gradske i općinske pristojbe i naknade</t>
  </si>
  <si>
    <t>Državne upravne i sudske pristojbe</t>
  </si>
  <si>
    <t xml:space="preserve">Upravne i administrativne pristojbe </t>
  </si>
  <si>
    <t xml:space="preserve">Prihodi od upravnih i administrativnih pristojbi, pristojbi po posebnim propisima i naknada </t>
  </si>
  <si>
    <t>Prihodi od kamata na dane zajmove drugim razinama vlasti po protestiranim jamstvima</t>
  </si>
  <si>
    <t>6447</t>
  </si>
  <si>
    <t>Prihodi od kamata na dane zajmove trgovačkim društvima i obrtnicima izvan javnog sektora po protestiranim jamstvima</t>
  </si>
  <si>
    <t>6446</t>
  </si>
  <si>
    <t>Prihodi od kamata na dane zajmove kreditnim i ostalim financijskim institucijama izvan javnog sektora po protestiranim jamstvima</t>
  </si>
  <si>
    <t>6445</t>
  </si>
  <si>
    <t>Prihodi od kamata na dane zajmove trgovačkim društvima u javnom sektoru po protestiranim jamstvima</t>
  </si>
  <si>
    <t>6444</t>
  </si>
  <si>
    <t>Prihodi od kamata na dane zajmove kreditnim i ostalim financijskim institucijama u javnom sektoru  po protestiranim jamstvima</t>
  </si>
  <si>
    <t>6443</t>
  </si>
  <si>
    <t>Prihodi od kamata na dane zajmove neprofitnim organizacijama, građanima i kućanstvima po protestiranim jamstvima</t>
  </si>
  <si>
    <t>6442</t>
  </si>
  <si>
    <t xml:space="preserve">Prihodi od kamata na dane zajmove po protestiranim jamstvima </t>
  </si>
  <si>
    <t>644</t>
  </si>
  <si>
    <t>Prihodi od kamata na dane zajmove drugim razinama vlasti</t>
  </si>
  <si>
    <t>Prihodi od kamata na dane zajmove trgovačkim društvima i obrtnicima izvan javnog sektora</t>
  </si>
  <si>
    <t>Prihodi od kamata na dane zajmove kreditnim i ostalim financijskim institucijama izvan javnog sektora</t>
  </si>
  <si>
    <t>Prihodi od kamata na dane zajmove trgovačkim društvima u javnom sektoru</t>
  </si>
  <si>
    <t>Prihodi od kamata na dane zajmove kreditnim i ostalim financijskim institucijama u javnom sektoru</t>
  </si>
  <si>
    <t>Prihodi od kamata na dane zajmove neprofitnim organizacijama, građanima i kućanstvima</t>
  </si>
  <si>
    <t>Prihodi od kamata na dane zajmove međunarodnim organizacijama, institucijama i tijelima EU te inozemnim vladama</t>
  </si>
  <si>
    <t xml:space="preserve">Prihodi od kamata na dane zajmove </t>
  </si>
  <si>
    <t>Ostali prihodi od nefinancijske imovine</t>
  </si>
  <si>
    <t>Prihodi od prodaje kratkotrajne nefinancijske imovine</t>
  </si>
  <si>
    <t>6425</t>
  </si>
  <si>
    <t>Naknada za korištenje nefinancijske imovine</t>
  </si>
  <si>
    <t>Prihodi od zakupa i iznajmljivanja imovine</t>
  </si>
  <si>
    <t xml:space="preserve">Prihodi od nefinancijske imovine </t>
  </si>
  <si>
    <t>Ostali prihodi od financijske imovine</t>
  </si>
  <si>
    <t>Prihodi iz dobiti trgovačkih društava, kreditnih i ostalih financijskih institucija po posebnim propisima</t>
  </si>
  <si>
    <t>Prihodi od dividendi</t>
  </si>
  <si>
    <t>Prihodi od pozitivnih tečajnih razlika i razlika zbog primjene valutne klauzule</t>
  </si>
  <si>
    <t xml:space="preserve">Prihodi od zateznih kamata </t>
  </si>
  <si>
    <t>Kamate na oročena sredstva i depozite po viđenju</t>
  </si>
  <si>
    <t>Prihodi od kamata po vrijednosnim papirima</t>
  </si>
  <si>
    <t xml:space="preserve">Prihodi od financijske imovine  </t>
  </si>
  <si>
    <t xml:space="preserve">Prihodi od imovine </t>
  </si>
  <si>
    <t>56</t>
  </si>
  <si>
    <t>Kapitalne pomoći iz državnog proračuna temeljem prijenosa  EU sredstava</t>
  </si>
  <si>
    <t>6382</t>
  </si>
  <si>
    <t>Tekuće pomoći iz državnog proračuna temeljem prijenosa  EU sredstava</t>
  </si>
  <si>
    <t>6381</t>
  </si>
  <si>
    <t xml:space="preserve">Pomoći iz državnog proračuna temeljem prijenosa  EU sredstava </t>
  </si>
  <si>
    <t>638</t>
  </si>
  <si>
    <t>52</t>
  </si>
  <si>
    <t>Kapitalne pomoći proračunskim korisnicima iz proračuna koji im nije nadležan</t>
  </si>
  <si>
    <t>6362</t>
  </si>
  <si>
    <t>Tekuće pomoći proračunskim korisnicima iz proračuna koji im nije nadležan</t>
  </si>
  <si>
    <t>6361</t>
  </si>
  <si>
    <t>Pomoći proračunskim korisnicima iz proračuna koji im nije nadležan</t>
  </si>
  <si>
    <t>636</t>
  </si>
  <si>
    <t>Kapitalne pomoći izravnanja za decentralizirane funkcije</t>
  </si>
  <si>
    <t>Tekuće pomoći izravnanja za decentralizirane funkcije</t>
  </si>
  <si>
    <t>Pomoći izravnanja za decentralizirane funkcije</t>
  </si>
  <si>
    <t xml:space="preserve">Kapitalne pomoći od izvanproračunskih korisnika </t>
  </si>
  <si>
    <t>Tekuće pomoći od izvanproračunskih korisnika</t>
  </si>
  <si>
    <t xml:space="preserve">Pomoći od izvanproračunskih korisnika </t>
  </si>
  <si>
    <t xml:space="preserve">Kapitalne pomoći proračunu iz drugih proračuna </t>
  </si>
  <si>
    <t xml:space="preserve">Tekuće pomoći proračunu iz drugih proračuna </t>
  </si>
  <si>
    <t xml:space="preserve">Pomoći proračunu iz drugih proračuna </t>
  </si>
  <si>
    <t>51</t>
  </si>
  <si>
    <t>Kapitalne pomoći od institucija i tijela EU</t>
  </si>
  <si>
    <t>Tekuće pomoći od institucija i tijela EU</t>
  </si>
  <si>
    <t>Kapitalne pomoći od međunarodnih organizacija</t>
  </si>
  <si>
    <t>Tekuće pomoći od međunarodnih organizacija</t>
  </si>
  <si>
    <t xml:space="preserve">Pomoći od međunarodnih organizacija te institucija i tijela EU </t>
  </si>
  <si>
    <t>Kapitalne pomoći od inozemnih vlada</t>
  </si>
  <si>
    <t>Tekuće pomoći od inozemnih vlada</t>
  </si>
  <si>
    <t xml:space="preserve">Pomoći od inozemnih vlada </t>
  </si>
  <si>
    <t xml:space="preserve">Pomoći iz inozemstva i od subjekata unutar općeg proračuna 
</t>
  </si>
  <si>
    <t xml:space="preserve">PRIHODI POSLOVANJA </t>
  </si>
  <si>
    <t>PLAN 2022.</t>
  </si>
  <si>
    <t>PLAN 2021.</t>
  </si>
  <si>
    <t>PLAN 2020.</t>
  </si>
  <si>
    <t>IZVOR FINANCIRANJA</t>
  </si>
  <si>
    <t>NAZIV</t>
  </si>
  <si>
    <t>KONTO</t>
  </si>
  <si>
    <t>1.1. PRIHODI I PRIMICI KOJI NISU DOBIVENI S RAČUNA PRORAČUNA GRADA ZAGREBA</t>
  </si>
  <si>
    <t>PLAN PRIHODA I PRIMITAKA 2020. - 2022.</t>
  </si>
  <si>
    <t>NAZIV USTANOVE_____________________________</t>
  </si>
  <si>
    <t>Tablica 1</t>
  </si>
  <si>
    <t xml:space="preserve">7. POKAZATELJI USPJEŠNOSTI: </t>
  </si>
  <si>
    <t>6. RAZLOG ODSTUPANJA OD PROŠLOGODIŠNJIH PROJEKCIJA</t>
  </si>
  <si>
    <t xml:space="preserve">5. POKAZATELJI REZULTATA NA KOJIMA SE ZASNIVAJU IZRAČUNI I OCJENE POTREBNIH SREDSTAVA </t>
  </si>
  <si>
    <t>4. ZAKONSKE I DRUGE PODLOGE NA KOJIMA SE ZASNIVA PROGRAM</t>
  </si>
  <si>
    <t>3. NAČIN OSTVARENJA CILJA (kako se nastoji realizirati program, tko je korisnik ili primatelj usluge)</t>
  </si>
  <si>
    <t>2.  CILJEVI (što se programom želi postići)</t>
  </si>
  <si>
    <t>1. NAZIV PROGRAMA</t>
  </si>
  <si>
    <t>SAŽETAK DJELOKRUGA:</t>
  </si>
  <si>
    <t>Obrazac Obrazloženja financijskog plana</t>
  </si>
  <si>
    <t>PLAN RASHODA  I  IZDATAKA  2020.-2022.</t>
  </si>
  <si>
    <t>UKUPNO -  0904  - dec +jp:</t>
  </si>
  <si>
    <t>DODATNA KONTA</t>
  </si>
  <si>
    <t>3113</t>
  </si>
  <si>
    <t>Plaće za prekovremeni rad</t>
  </si>
  <si>
    <t>Korisnik proračuna:SŠ CENTAR ZA ODGOJ I OBRAZOVANJE,ZAGREB; Zagorska 14</t>
  </si>
  <si>
    <t>Ankica Marić</t>
  </si>
  <si>
    <t>01 36 43 437</t>
  </si>
  <si>
    <t>Kontak osoba:Ankica Marić</t>
  </si>
  <si>
    <t>NAZIV KORISNIKA:SREDNJA ŠKOLA CENTAR ZA ODGOJ I OBRAZOVANJE,Zagreb, Zagorska 14</t>
  </si>
  <si>
    <t>odgoj i obrazovanje učenika u strukovnim  programima za stjecanje niže stručne spreme</t>
  </si>
  <si>
    <t xml:space="preserve">
Srednja škola-Centar za odgoj i obrazovanje, Zagreb, Zagorska 14, srednja je strukovna škola u kojoj se odgaja i obrazuje mladež za stjecanje niže stručne spreme u 14 programa-zanimanja. Imamo i tri skupine učenika po posebnom programu za stjecanje kompetencija u aktivnostima svakodnevnog života uz individualizirani pristup u dobi 17-21. te program produženog stručnog postupka, koji se odvija u pet skupina
</t>
  </si>
  <si>
    <t xml:space="preserve">MISIJA ŠKOLE: razumijevanjem i potporom odgajamo i obrazujemo učenike za život u posebnoj srednjoj školi.
VIZIJA ŠKOLE:
•Zalažemo se za školovanje djece u onim obrazovnim sredinama koje im pružaju maksimalne mogućnosti da se razvijaju i usavršavaju svoje emocionalne, socijalne i kognitivne vještine, znanja i navike i steknu kompetencije koje će im omogućiti kvalitetno uključivanje u društveni život i svijet rada.
•Želimo postati Centar potpore edukacijskoj inkluziji u kojem ćemo pružati potporu učenicima, roditeljima i nastavnicima  za uspješno školovanje učenika s teškoćama u inkluzivnim školama.
MOTO ŠKOLE: Škola koja vraća osmijeh.
</t>
  </si>
  <si>
    <t>Program Srednje škole-Centra za odgoj i obrazovanje, Zagreb financira se iz Državnog proračuna (plaće i naknade za zaposlene), proračuna Grada Zagreba (naknade troškova zaposlenih, rashodi za materijal, rashodi za usluge, ostali nespomenuti rashodi i financijski rashodi).                                                                                                                                      Nastava je organizirana u dvije smjene u B-turnusu i jednoj smjeni u A-turnusu koji se izmjenjuju. Redovna i izborna nastava se izvodi prema nastavnim planovima i programima, koje je donijelo Ministarstvo znanosti, obrazovanja i sporta, Godišnjem planu i programu  rada te Školskom kurikulumu za školsku godinu 2019./2020. U školi se izvode i dva fakultativna predmeta: Domaćinstvo i Vjeronauk, koji se financiraju iz proračuna škole.</t>
  </si>
  <si>
    <t xml:space="preserve">Naša škola je bila domaćin na WorldSkills Croatia Državnom natjecanju za pomoćne cvjećare i Smotre radova učenika s teškoćama. Učenici Matija i Antun su na Smotri osvojili 2. mjesto i srebrne medalje, a Marija i Natalija su u disciplini za pomoćne cvjećare osvojile 3. mjesto i brončane medalje! Nagrada „Profesor Baltazar“  dodijeljena je učenicima naše škole za osvojeno 2. i 3. mjesto kao i njihovim mentoricama dipl. ing. Dijani Matić i prof. Petri Međimorec Grgurić.
Dana 20.11.2018. naša škola je dobila Pohvalu za uspješno provedenu NAJ-AKCIJU 2018. pod nazivom „EKO DŽEMIX“.
Naša škola je posebnim priznanjem nagrađena za već trogodišnju suradnju, promociju i popularizaciju atletike među srednjoškolskom populacijom učenika na Godišnjoj skupštini atletskog kluba AKOSI Agram od 25.listopada 2018.
</t>
  </si>
  <si>
    <t>Posljednjih godina  je izraziti pad novoupisanih učenika, radi sve većeg trenda integracije učenika s teškoćama u redovne škole. Ove školske godine upisali smo 153 učenika što je već petu školsku godinu pad ukupnog broja u odnosu na raniji broj upisivanih učenika. Posebne ustanove poput naše financiraju se na jednak način kao i redovne škole. Obzirom na stalan pad učenika i razrednih odjela, a zbog specifičnosti populacije koja se u srednjim školama obrazuje trebalo bi pokušati razmotriti postojeći način financiranja.  Mnogi programi koji se izvode u našoj školi ne financiraju se uopće ili nedostatno : program produženog stručnog postupka (tek se od ove školske godine sufinancira sa 10 kn po učeniku-što nije dostatno), prehrana u školskoj kuhinji, praktična nastava u školskoj knjigovežnici i ugostiteljskom praktikumu, programi posebnih kompetencija u aktivnostima svakodnevnog života itd. Školske ustanove donose godišnje operativne planove prema planu i programu koje je donijelo Ministarstvo znanosti, obrazovanja i sporta. Također, planovi se odnose na nastavnu, a ne na fiskalnu godinu, a to je uzrok mnogim odstupanjima u izvršenju financijskih planova. U ovoj školskoj godini očekujemo veći broj rashoda uzrokovanih zamjenom dotrajale stolarije, sanacijom stubišta, sanitarnih čvorova. Objekt je star i u lošem stanju, pa nas stalno opterećuju razne hitne intervencije i popravci, koji nisu uvijek refundirani. Nastavit ćemo s nabavom klimatizacijskih uređaja zbog velikih vrućina i stare i nefunkcionalne stolarije.</t>
  </si>
  <si>
    <t xml:space="preserve">Ostvareno je redovno odvijanje nastavnog procesa.  Postotak prolaznosti  u sve tri godine obrazovanja je 94 %.  Prosječna ocjena svih razrednih odjela je 4,00 
Stopa stjecanja kvalifikacije iznosi 95%
Stručno usavršavanje zaposlenika provedeno je prema planu stručnog usavršav
</t>
  </si>
  <si>
    <t xml:space="preserve">
Zakon o odgoju i obrazovanju (NN. br. 87/08., 86/09., 92/10., 105/10., 90/1., 16/12., 86/12./ , 94/13, 152/14, 07./17 i 68./18. ) Zakon o ustanovama, NN. br. 76/93., 29/97., 47/99., 35/08. Zakon o proračunu (NN. br. 87/08. 136/12, 15/15., . ), Pravilnik o proračunskim klasifikacijama (NN.br. 26/10 i 120/13) i  Pravilnik o proračunskom računovodstvu i računskom planu (NN. br. 124/14. i  115/15.) Upute za izradu proračuna lokalne i područne (regionalne) samouprave za razdoblje 2020. - 2022. od 17. rujna 2019..Godišnji plan i program rada za školsku godinu 2019./2020.  Školski kurikulum Srednje škole-Centar za odgoj i obrazovanje za školsku godinu 2019./20.  
</t>
  </si>
  <si>
    <t>SŠ CENTAR ZA ODGOJ I OBRAZOVANJE, ZAGREB, Zagorska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</si>
</sst>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68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times new oman"/>
      <charset val="238"/>
    </font>
    <font>
      <sz val="12"/>
      <color theme="3" tint="-0.249977111117893"/>
      <name val="times new oman"/>
      <charset val="238"/>
    </font>
    <font>
      <b/>
      <sz val="18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sz val="14"/>
      <color theme="3" tint="-0.249977111117893"/>
      <name val="times new oman"/>
      <charset val="238"/>
    </font>
    <font>
      <sz val="12"/>
      <name val="Arial"/>
      <family val="2"/>
      <charset val="238"/>
    </font>
    <font>
      <b/>
      <sz val="12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1"/>
      <name val="times new oman"/>
      <charset val="238"/>
    </font>
    <font>
      <b/>
      <sz val="13"/>
      <name val="times new oman"/>
      <charset val="238"/>
    </font>
    <font>
      <b/>
      <sz val="11"/>
      <color theme="3" tint="-0.249977111117893"/>
      <name val="times new oman"/>
      <charset val="238"/>
    </font>
    <font>
      <b/>
      <sz val="15"/>
      <name val="times new oman"/>
      <charset val="238"/>
    </font>
    <font>
      <b/>
      <sz val="12"/>
      <color theme="1"/>
      <name val="times new oman"/>
      <charset val="238"/>
    </font>
    <font>
      <sz val="12"/>
      <color theme="1"/>
      <name val="times new oman"/>
      <charset val="238"/>
    </font>
    <font>
      <sz val="11"/>
      <color indexed="8"/>
      <name val="Calibri"/>
      <family val="2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sz val="11"/>
      <color theme="3" tint="-0.249977111117893"/>
      <name val="times new oman"/>
      <charset val="238"/>
    </font>
    <font>
      <sz val="11"/>
      <name val="times new oman"/>
      <charset val="238"/>
    </font>
    <font>
      <sz val="15"/>
      <color indexed="8"/>
      <name val="times new oman"/>
      <charset val="238"/>
    </font>
    <font>
      <b/>
      <sz val="10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sz val="16"/>
      <color indexed="8"/>
      <name val="times new oman"/>
      <charset val="238"/>
    </font>
    <font>
      <b/>
      <sz val="16"/>
      <name val="times new oman"/>
      <charset val="238"/>
    </font>
    <font>
      <b/>
      <sz val="14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sz val="8"/>
      <name val="times new oman"/>
      <charset val="238"/>
    </font>
    <font>
      <sz val="8"/>
      <color theme="3" tint="-0.249977111117893"/>
      <name val="times new oman"/>
      <charset val="238"/>
    </font>
    <font>
      <sz val="13"/>
      <color indexed="8"/>
      <name val="times new oman"/>
      <charset val="238"/>
    </font>
    <font>
      <sz val="13"/>
      <color theme="3" tint="-0.249977111117893"/>
      <name val="times new oman"/>
      <charset val="238"/>
    </font>
    <font>
      <b/>
      <sz val="13"/>
      <color indexed="8"/>
      <name val="times new oman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20"/>
      <color indexed="8"/>
      <name val="times new oman"/>
      <charset val="238"/>
    </font>
    <font>
      <sz val="10"/>
      <color rgb="FF000000"/>
      <name val="MS Sans Serif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9" fontId="9" fillId="0" borderId="0"/>
    <xf numFmtId="0" fontId="18" fillId="0" borderId="0"/>
    <xf numFmtId="0" fontId="1" fillId="0" borderId="0"/>
    <xf numFmtId="0" fontId="53" fillId="0" borderId="0"/>
    <xf numFmtId="0" fontId="57" fillId="0" borderId="0"/>
    <xf numFmtId="0" fontId="53" fillId="0" borderId="0"/>
    <xf numFmtId="0" fontId="44" fillId="0" borderId="0"/>
    <xf numFmtId="0" fontId="18" fillId="0" borderId="0"/>
  </cellStyleXfs>
  <cellXfs count="455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/>
    <xf numFmtId="3" fontId="2" fillId="0" borderId="0" xfId="0" applyNumberFormat="1" applyFont="1"/>
    <xf numFmtId="3" fontId="6" fillId="0" borderId="4" xfId="0" quotePrefix="1" applyNumberFormat="1" applyFont="1" applyBorder="1" applyAlignment="1" applyProtection="1">
      <alignment horizontal="lef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3" fontId="7" fillId="0" borderId="0" xfId="0" applyNumberFormat="1" applyFont="1"/>
    <xf numFmtId="3" fontId="6" fillId="0" borderId="5" xfId="0" applyNumberFormat="1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/>
    <xf numFmtId="0" fontId="2" fillId="0" borderId="0" xfId="0" applyFont="1" applyAlignment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6" fillId="5" borderId="16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29" fillId="0" borderId="20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right" vertical="center" wrapText="1"/>
    </xf>
    <xf numFmtId="1" fontId="29" fillId="0" borderId="21" xfId="1" applyNumberFormat="1" applyFont="1" applyFill="1" applyBorder="1" applyAlignment="1">
      <alignment horizontal="center" vertical="center" wrapText="1"/>
    </xf>
    <xf numFmtId="1" fontId="29" fillId="0" borderId="22" xfId="1" quotePrefix="1" applyNumberFormat="1" applyFont="1" applyFill="1" applyBorder="1" applyAlignment="1">
      <alignment horizontal="center" vertical="center" wrapText="1"/>
    </xf>
    <xf numFmtId="1" fontId="3" fillId="0" borderId="22" xfId="1" quotePrefix="1" applyNumberFormat="1" applyFont="1" applyFill="1" applyBorder="1" applyAlignment="1">
      <alignment horizontal="center" vertical="center" wrapText="1"/>
    </xf>
    <xf numFmtId="1" fontId="29" fillId="0" borderId="23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center" vertical="center" wrapText="1"/>
    </xf>
    <xf numFmtId="1" fontId="3" fillId="0" borderId="21" xfId="1" quotePrefix="1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" fontId="29" fillId="0" borderId="24" xfId="1" quotePrefix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29" fillId="0" borderId="25" xfId="1" quotePrefix="1" applyNumberFormat="1" applyFont="1" applyFill="1" applyBorder="1" applyAlignment="1">
      <alignment horizontal="center" vertical="center" wrapText="1"/>
    </xf>
    <xf numFmtId="1" fontId="29" fillId="0" borderId="0" xfId="1" quotePrefix="1" applyNumberFormat="1" applyFont="1" applyFill="1" applyBorder="1" applyAlignment="1">
      <alignment horizontal="right" vertical="center" wrapText="1"/>
    </xf>
    <xf numFmtId="1" fontId="29" fillId="0" borderId="26" xfId="1" applyNumberFormat="1" applyFont="1" applyFill="1" applyBorder="1" applyAlignment="1">
      <alignment horizontal="center" vertical="center" wrapText="1"/>
    </xf>
    <xf numFmtId="1" fontId="29" fillId="0" borderId="27" xfId="1" quotePrefix="1" applyNumberFormat="1" applyFont="1" applyFill="1" applyBorder="1" applyAlignment="1">
      <alignment horizontal="center" vertical="center" wrapText="1"/>
    </xf>
    <xf numFmtId="1" fontId="3" fillId="0" borderId="27" xfId="1" quotePrefix="1" applyNumberFormat="1" applyFont="1" applyFill="1" applyBorder="1" applyAlignment="1">
      <alignment horizontal="center" vertical="center" wrapText="1"/>
    </xf>
    <xf numFmtId="1" fontId="29" fillId="0" borderId="26" xfId="1" quotePrefix="1" applyNumberFormat="1" applyFont="1" applyFill="1" applyBorder="1" applyAlignment="1">
      <alignment horizontal="center" vertical="center" wrapText="1"/>
    </xf>
    <xf numFmtId="1" fontId="29" fillId="0" borderId="28" xfId="1" quotePrefix="1" applyNumberFormat="1" applyFont="1" applyFill="1" applyBorder="1" applyAlignment="1">
      <alignment horizontal="center" vertical="center" wrapText="1"/>
    </xf>
    <xf numFmtId="1" fontId="3" fillId="0" borderId="28" xfId="1" quotePrefix="1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1" fillId="0" borderId="29" xfId="0" applyNumberFormat="1" applyFont="1" applyFill="1" applyBorder="1" applyAlignment="1" applyProtection="1">
      <alignment wrapText="1"/>
    </xf>
    <xf numFmtId="49" fontId="32" fillId="0" borderId="30" xfId="1" applyNumberFormat="1" applyFont="1" applyFill="1" applyBorder="1" applyAlignment="1">
      <alignment wrapText="1"/>
    </xf>
    <xf numFmtId="164" fontId="33" fillId="0" borderId="31" xfId="1" quotePrefix="1" applyNumberFormat="1" applyFont="1" applyFill="1" applyBorder="1" applyAlignment="1" applyProtection="1">
      <alignment horizontal="right"/>
    </xf>
    <xf numFmtId="164" fontId="34" fillId="0" borderId="31" xfId="1" quotePrefix="1" applyNumberFormat="1" applyFont="1" applyFill="1" applyBorder="1" applyAlignment="1" applyProtection="1">
      <alignment horizontal="right"/>
    </xf>
    <xf numFmtId="4" fontId="33" fillId="0" borderId="31" xfId="1" quotePrefix="1" applyNumberFormat="1" applyFont="1" applyFill="1" applyBorder="1" applyAlignment="1" applyProtection="1">
      <alignment horizontal="right"/>
    </xf>
    <xf numFmtId="164" fontId="33" fillId="0" borderId="32" xfId="1" quotePrefix="1" applyNumberFormat="1" applyFont="1" applyFill="1" applyBorder="1" applyAlignment="1" applyProtection="1">
      <alignment horizontal="right"/>
    </xf>
    <xf numFmtId="164" fontId="33" fillId="0" borderId="35" xfId="1" quotePrefix="1" applyNumberFormat="1" applyFont="1" applyFill="1" applyBorder="1" applyAlignment="1" applyProtection="1">
      <alignment horizontal="right"/>
    </xf>
    <xf numFmtId="164" fontId="34" fillId="0" borderId="35" xfId="1" quotePrefix="1" applyNumberFormat="1" applyFont="1" applyFill="1" applyBorder="1" applyAlignment="1" applyProtection="1">
      <alignment horizontal="right"/>
    </xf>
    <xf numFmtId="164" fontId="33" fillId="0" borderId="34" xfId="1" quotePrefix="1" applyNumberFormat="1" applyFont="1" applyFill="1" applyBorder="1" applyAlignment="1" applyProtection="1">
      <alignment horizontal="right"/>
    </xf>
    <xf numFmtId="164" fontId="33" fillId="0" borderId="36" xfId="1" quotePrefix="1" applyNumberFormat="1" applyFont="1" applyFill="1" applyBorder="1" applyAlignment="1" applyProtection="1">
      <alignment horizontal="right"/>
    </xf>
    <xf numFmtId="164" fontId="34" fillId="0" borderId="36" xfId="1" quotePrefix="1" applyNumberFormat="1" applyFont="1" applyFill="1" applyBorder="1" applyAlignment="1" applyProtection="1">
      <alignment horizontal="right"/>
    </xf>
    <xf numFmtId="4" fontId="33" fillId="0" borderId="36" xfId="1" quotePrefix="1" applyNumberFormat="1" applyFont="1" applyFill="1" applyBorder="1" applyAlignment="1" applyProtection="1">
      <alignment horizontal="center"/>
    </xf>
    <xf numFmtId="4" fontId="33" fillId="0" borderId="36" xfId="1" quotePrefix="1" applyNumberFormat="1" applyFont="1" applyFill="1" applyBorder="1" applyAlignment="1" applyProtection="1">
      <alignment horizontal="right"/>
    </xf>
    <xf numFmtId="49" fontId="33" fillId="6" borderId="0" xfId="1" quotePrefix="1" applyNumberFormat="1" applyFont="1" applyFill="1" applyBorder="1" applyAlignment="1">
      <alignment horizontal="left"/>
    </xf>
    <xf numFmtId="49" fontId="33" fillId="6" borderId="0" xfId="1" quotePrefix="1" applyNumberFormat="1" applyFont="1" applyFill="1" applyBorder="1" applyAlignment="1">
      <alignment horizontal="right"/>
    </xf>
    <xf numFmtId="39" fontId="33" fillId="6" borderId="0" xfId="1" applyFont="1" applyFill="1" applyBorder="1" applyAlignment="1">
      <alignment wrapText="1"/>
    </xf>
    <xf numFmtId="164" fontId="33" fillId="6" borderId="37" xfId="1" quotePrefix="1" applyNumberFormat="1" applyFont="1" applyFill="1" applyBorder="1" applyAlignment="1"/>
    <xf numFmtId="0" fontId="7" fillId="6" borderId="0" xfId="0" applyFont="1" applyFill="1"/>
    <xf numFmtId="49" fontId="33" fillId="7" borderId="39" xfId="1" quotePrefix="1" applyNumberFormat="1" applyFont="1" applyFill="1" applyBorder="1" applyAlignment="1">
      <alignment horizontal="left"/>
    </xf>
    <xf numFmtId="49" fontId="33" fillId="7" borderId="39" xfId="1" quotePrefix="1" applyNumberFormat="1" applyFont="1" applyFill="1" applyBorder="1" applyAlignment="1">
      <alignment horizontal="right"/>
    </xf>
    <xf numFmtId="39" fontId="33" fillId="7" borderId="39" xfId="1" applyFont="1" applyFill="1" applyBorder="1" applyAlignment="1">
      <alignment wrapText="1"/>
    </xf>
    <xf numFmtId="164" fontId="33" fillId="7" borderId="37" xfId="1" applyNumberFormat="1" applyFont="1" applyFill="1" applyBorder="1" applyAlignment="1"/>
    <xf numFmtId="164" fontId="34" fillId="6" borderId="38" xfId="1" applyNumberFormat="1" applyFont="1" applyFill="1" applyBorder="1" applyAlignment="1"/>
    <xf numFmtId="0" fontId="7" fillId="7" borderId="0" xfId="0" applyFont="1" applyFill="1"/>
    <xf numFmtId="49" fontId="35" fillId="7" borderId="39" xfId="1" applyNumberFormat="1" applyFont="1" applyFill="1" applyBorder="1" applyAlignment="1">
      <alignment horizontal="left"/>
    </xf>
    <xf numFmtId="49" fontId="35" fillId="7" borderId="39" xfId="1" applyNumberFormat="1" applyFont="1" applyFill="1" applyBorder="1" applyAlignment="1">
      <alignment horizontal="right"/>
    </xf>
    <xf numFmtId="39" fontId="35" fillId="7" borderId="39" xfId="1" applyFont="1" applyFill="1" applyBorder="1" applyAlignment="1">
      <alignment horizontal="left" wrapText="1"/>
    </xf>
    <xf numFmtId="4" fontId="36" fillId="7" borderId="37" xfId="0" applyNumberFormat="1" applyFont="1" applyFill="1" applyBorder="1" applyAlignment="1" applyProtection="1">
      <alignment horizontal="right"/>
      <protection locked="0"/>
    </xf>
    <xf numFmtId="4" fontId="8" fillId="7" borderId="37" xfId="0" applyNumberFormat="1" applyFont="1" applyFill="1" applyBorder="1" applyAlignment="1" applyProtection="1">
      <alignment horizontal="right"/>
      <protection locked="0"/>
    </xf>
    <xf numFmtId="4" fontId="36" fillId="6" borderId="38" xfId="0" applyNumberFormat="1" applyFont="1" applyFill="1" applyBorder="1" applyAlignment="1" applyProtection="1">
      <alignment horizontal="right"/>
      <protection locked="0"/>
    </xf>
    <xf numFmtId="4" fontId="8" fillId="6" borderId="38" xfId="0" applyNumberFormat="1" applyFont="1" applyFill="1" applyBorder="1" applyAlignment="1">
      <alignment horizontal="right"/>
    </xf>
    <xf numFmtId="4" fontId="7" fillId="6" borderId="38" xfId="0" applyNumberFormat="1" applyFont="1" applyFill="1" applyBorder="1" applyAlignment="1" applyProtection="1">
      <alignment horizontal="right"/>
      <protection locked="0"/>
    </xf>
    <xf numFmtId="0" fontId="37" fillId="7" borderId="39" xfId="3" applyFont="1" applyFill="1" applyBorder="1" applyAlignment="1">
      <alignment horizontal="left"/>
    </xf>
    <xf numFmtId="0" fontId="37" fillId="7" borderId="39" xfId="3" applyFont="1" applyFill="1" applyBorder="1" applyAlignment="1">
      <alignment horizontal="right"/>
    </xf>
    <xf numFmtId="0" fontId="37" fillId="7" borderId="39" xfId="3" applyFont="1" applyFill="1" applyBorder="1" applyAlignment="1">
      <alignment wrapText="1"/>
    </xf>
    <xf numFmtId="39" fontId="35" fillId="7" borderId="39" xfId="1" applyFont="1" applyFill="1" applyBorder="1" applyAlignment="1">
      <alignment wrapText="1"/>
    </xf>
    <xf numFmtId="164" fontId="35" fillId="7" borderId="37" xfId="1" applyNumberFormat="1" applyFont="1" applyFill="1" applyBorder="1" applyAlignment="1" applyProtection="1">
      <protection locked="0"/>
    </xf>
    <xf numFmtId="164" fontId="35" fillId="6" borderId="38" xfId="1" applyNumberFormat="1" applyFont="1" applyFill="1" applyBorder="1" applyAlignment="1" applyProtection="1">
      <protection locked="0"/>
    </xf>
    <xf numFmtId="49" fontId="35" fillId="6" borderId="0" xfId="1" applyNumberFormat="1" applyFont="1" applyFill="1" applyBorder="1" applyAlignment="1">
      <alignment horizontal="left"/>
    </xf>
    <xf numFmtId="49" fontId="35" fillId="6" borderId="0" xfId="1" applyNumberFormat="1" applyFont="1" applyFill="1" applyBorder="1" applyAlignment="1">
      <alignment horizontal="right"/>
    </xf>
    <xf numFmtId="39" fontId="35" fillId="6" borderId="0" xfId="1" applyFont="1" applyFill="1" applyBorder="1" applyAlignment="1">
      <alignment wrapText="1"/>
    </xf>
    <xf numFmtId="164" fontId="35" fillId="6" borderId="0" xfId="1" applyNumberFormat="1" applyFont="1" applyFill="1" applyBorder="1" applyAlignment="1"/>
    <xf numFmtId="164" fontId="8" fillId="6" borderId="0" xfId="1" applyNumberFormat="1" applyFont="1" applyFill="1" applyBorder="1" applyAlignment="1"/>
    <xf numFmtId="164" fontId="35" fillId="6" borderId="0" xfId="1" applyNumberFormat="1" applyFont="1" applyFill="1" applyBorder="1" applyAlignment="1" applyProtection="1">
      <protection locked="0"/>
    </xf>
    <xf numFmtId="4" fontId="8" fillId="6" borderId="0" xfId="0" applyNumberFormat="1" applyFont="1" applyFill="1" applyBorder="1" applyAlignment="1">
      <alignment horizontal="right"/>
    </xf>
    <xf numFmtId="4" fontId="7" fillId="6" borderId="0" xfId="0" applyNumberFormat="1" applyFont="1" applyFill="1" applyBorder="1" applyAlignment="1" applyProtection="1">
      <alignment horizontal="center"/>
      <protection locked="0"/>
    </xf>
    <xf numFmtId="4" fontId="7" fillId="6" borderId="0" xfId="0" applyNumberFormat="1" applyFont="1" applyFill="1" applyBorder="1" applyAlignment="1" applyProtection="1">
      <alignment horizontal="right"/>
      <protection locked="0"/>
    </xf>
    <xf numFmtId="49" fontId="8" fillId="6" borderId="0" xfId="1" applyNumberFormat="1" applyFont="1" applyFill="1" applyBorder="1" applyAlignment="1">
      <alignment horizontal="left"/>
    </xf>
    <xf numFmtId="49" fontId="34" fillId="6" borderId="0" xfId="1" applyNumberFormat="1" applyFont="1" applyFill="1" applyBorder="1" applyAlignment="1">
      <alignment horizontal="right"/>
    </xf>
    <xf numFmtId="39" fontId="34" fillId="6" borderId="0" xfId="1" applyFont="1" applyFill="1" applyBorder="1" applyAlignment="1">
      <alignment wrapText="1"/>
    </xf>
    <xf numFmtId="4" fontId="8" fillId="6" borderId="0" xfId="0" applyNumberFormat="1" applyFont="1" applyFill="1" applyBorder="1" applyAlignment="1" applyProtection="1">
      <alignment horizontal="center"/>
      <protection locked="0"/>
    </xf>
    <xf numFmtId="4" fontId="8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/>
    <xf numFmtId="49" fontId="8" fillId="6" borderId="0" xfId="1" applyNumberFormat="1" applyFont="1" applyFill="1" applyBorder="1" applyAlignment="1">
      <alignment horizontal="right"/>
    </xf>
    <xf numFmtId="39" fontId="8" fillId="6" borderId="0" xfId="1" applyFont="1" applyFill="1" applyBorder="1" applyAlignment="1">
      <alignment wrapText="1"/>
    </xf>
    <xf numFmtId="164" fontId="33" fillId="6" borderId="40" xfId="0" quotePrefix="1" applyNumberFormat="1" applyFont="1" applyFill="1" applyBorder="1" applyAlignment="1" applyProtection="1"/>
    <xf numFmtId="0" fontId="7" fillId="6" borderId="0" xfId="0" applyFont="1" applyFill="1" applyProtection="1">
      <protection locked="0"/>
    </xf>
    <xf numFmtId="164" fontId="38" fillId="6" borderId="40" xfId="0" quotePrefix="1" applyNumberFormat="1" applyFont="1" applyFill="1" applyBorder="1" applyAlignment="1" applyProtection="1"/>
    <xf numFmtId="0" fontId="7" fillId="0" borderId="0" xfId="0" applyFont="1" applyFill="1" applyProtection="1">
      <protection locked="0"/>
    </xf>
    <xf numFmtId="49" fontId="34" fillId="0" borderId="0" xfId="0" applyNumberFormat="1" applyFont="1" applyBorder="1" applyAlignment="1">
      <alignment wrapText="1"/>
    </xf>
    <xf numFmtId="164" fontId="34" fillId="6" borderId="0" xfId="0" quotePrefix="1" applyNumberFormat="1" applyFont="1" applyFill="1" applyBorder="1" applyAlignment="1" applyProtection="1"/>
    <xf numFmtId="0" fontId="8" fillId="0" borderId="0" xfId="0" applyFont="1" applyFill="1" applyProtection="1">
      <protection locked="0"/>
    </xf>
    <xf numFmtId="0" fontId="8" fillId="0" borderId="0" xfId="0" applyFont="1" applyFill="1"/>
    <xf numFmtId="49" fontId="33" fillId="8" borderId="29" xfId="0" applyNumberFormat="1" applyFont="1" applyFill="1" applyBorder="1" applyAlignment="1">
      <alignment horizontal="center"/>
    </xf>
    <xf numFmtId="49" fontId="33" fillId="8" borderId="29" xfId="0" applyNumberFormat="1" applyFont="1" applyFill="1" applyBorder="1" applyAlignment="1">
      <alignment horizontal="right"/>
    </xf>
    <xf numFmtId="0" fontId="33" fillId="8" borderId="29" xfId="0" applyFont="1" applyFill="1" applyBorder="1" applyAlignment="1" applyProtection="1"/>
    <xf numFmtId="164" fontId="33" fillId="8" borderId="29" xfId="0" quotePrefix="1" applyNumberFormat="1" applyFont="1" applyFill="1" applyBorder="1" applyAlignment="1" applyProtection="1"/>
    <xf numFmtId="49" fontId="35" fillId="0" borderId="39" xfId="0" applyNumberFormat="1" applyFont="1" applyBorder="1" applyAlignment="1">
      <alignment horizontal="center"/>
    </xf>
    <xf numFmtId="49" fontId="35" fillId="0" borderId="39" xfId="0" applyNumberFormat="1" applyFont="1" applyBorder="1" applyAlignment="1">
      <alignment horizontal="right"/>
    </xf>
    <xf numFmtId="0" fontId="35" fillId="0" borderId="39" xfId="0" applyFont="1" applyBorder="1" applyAlignment="1" applyProtection="1"/>
    <xf numFmtId="164" fontId="35" fillId="0" borderId="39" xfId="0" quotePrefix="1" applyNumberFormat="1" applyFont="1" applyBorder="1" applyAlignment="1" applyProtection="1"/>
    <xf numFmtId="49" fontId="33" fillId="8" borderId="39" xfId="0" applyNumberFormat="1" applyFont="1" applyFill="1" applyBorder="1" applyAlignment="1">
      <alignment horizontal="center"/>
    </xf>
    <xf numFmtId="49" fontId="33" fillId="8" borderId="39" xfId="0" applyNumberFormat="1" applyFont="1" applyFill="1" applyBorder="1" applyAlignment="1">
      <alignment horizontal="right"/>
    </xf>
    <xf numFmtId="0" fontId="33" fillId="8" borderId="39" xfId="0" applyFont="1" applyFill="1" applyBorder="1" applyAlignment="1" applyProtection="1"/>
    <xf numFmtId="164" fontId="33" fillId="8" borderId="39" xfId="0" quotePrefix="1" applyNumberFormat="1" applyFont="1" applyFill="1" applyBorder="1" applyAlignment="1" applyProtection="1"/>
    <xf numFmtId="49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 applyProtection="1"/>
    <xf numFmtId="164" fontId="39" fillId="0" borderId="0" xfId="0" quotePrefix="1" applyNumberFormat="1" applyFont="1" applyBorder="1" applyAlignment="1" applyProtection="1"/>
    <xf numFmtId="0" fontId="2" fillId="0" borderId="0" xfId="0" applyFont="1" applyFill="1" applyProtection="1">
      <protection locked="0"/>
    </xf>
    <xf numFmtId="0" fontId="34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 applyProtection="1"/>
    <xf numFmtId="164" fontId="35" fillId="0" borderId="0" xfId="0" quotePrefix="1" applyNumberFormat="1" applyFont="1" applyBorder="1" applyAlignment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164" fontId="15" fillId="6" borderId="41" xfId="0" quotePrefix="1" applyNumberFormat="1" applyFont="1" applyFill="1" applyBorder="1" applyAlignment="1" applyProtection="1"/>
    <xf numFmtId="0" fontId="23" fillId="6" borderId="0" xfId="0" applyFont="1" applyFill="1" applyProtection="1">
      <protection locked="0"/>
    </xf>
    <xf numFmtId="0" fontId="23" fillId="6" borderId="0" xfId="0" applyFont="1" applyFill="1"/>
    <xf numFmtId="49" fontId="33" fillId="6" borderId="0" xfId="1" applyNumberFormat="1" applyFont="1" applyFill="1" applyBorder="1" applyAlignment="1">
      <alignment horizontal="right"/>
    </xf>
    <xf numFmtId="164" fontId="33" fillId="6" borderId="0" xfId="1" applyNumberFormat="1" applyFont="1" applyFill="1" applyBorder="1" applyAlignment="1"/>
    <xf numFmtId="49" fontId="33" fillId="9" borderId="0" xfId="0" applyNumberFormat="1" applyFont="1" applyFill="1" applyBorder="1" applyAlignment="1"/>
    <xf numFmtId="49" fontId="33" fillId="9" borderId="0" xfId="0" applyNumberFormat="1" applyFont="1" applyFill="1" applyBorder="1" applyAlignment="1">
      <alignment horizontal="right"/>
    </xf>
    <xf numFmtId="0" fontId="33" fillId="9" borderId="0" xfId="0" applyFont="1" applyFill="1" applyBorder="1" applyAlignment="1" applyProtection="1"/>
    <xf numFmtId="164" fontId="33" fillId="9" borderId="29" xfId="0" quotePrefix="1" applyNumberFormat="1" applyFont="1" applyFill="1" applyBorder="1" applyAlignment="1" applyProtection="1"/>
    <xf numFmtId="0" fontId="7" fillId="9" borderId="0" xfId="0" applyFont="1" applyFill="1" applyProtection="1">
      <protection locked="0"/>
    </xf>
    <xf numFmtId="0" fontId="7" fillId="9" borderId="0" xfId="0" applyFont="1" applyFill="1"/>
    <xf numFmtId="49" fontId="33" fillId="9" borderId="41" xfId="0" applyNumberFormat="1" applyFont="1" applyFill="1" applyBorder="1" applyAlignment="1"/>
    <xf numFmtId="49" fontId="33" fillId="9" borderId="41" xfId="0" applyNumberFormat="1" applyFont="1" applyFill="1" applyBorder="1" applyAlignment="1">
      <alignment horizontal="right"/>
    </xf>
    <xf numFmtId="0" fontId="33" fillId="9" borderId="41" xfId="0" applyFont="1" applyFill="1" applyBorder="1" applyAlignment="1" applyProtection="1"/>
    <xf numFmtId="164" fontId="33" fillId="9" borderId="41" xfId="0" quotePrefix="1" applyNumberFormat="1" applyFont="1" applyFill="1" applyBorder="1" applyAlignment="1" applyProtection="1"/>
    <xf numFmtId="164" fontId="33" fillId="9" borderId="40" xfId="0" quotePrefix="1" applyNumberFormat="1" applyFont="1" applyFill="1" applyBorder="1" applyAlignment="1" applyProtection="1"/>
    <xf numFmtId="164" fontId="33" fillId="9" borderId="39" xfId="0" quotePrefix="1" applyNumberFormat="1" applyFont="1" applyFill="1" applyBorder="1" applyAlignment="1" applyProtection="1"/>
    <xf numFmtId="164" fontId="35" fillId="6" borderId="42" xfId="1" applyNumberFormat="1" applyFont="1" applyFill="1" applyBorder="1" applyAlignment="1"/>
    <xf numFmtId="4" fontId="35" fillId="6" borderId="38" xfId="1" applyNumberFormat="1" applyFont="1" applyFill="1" applyBorder="1" applyAlignment="1">
      <alignment horizontal="center"/>
    </xf>
    <xf numFmtId="4" fontId="35" fillId="6" borderId="38" xfId="1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49" fontId="35" fillId="0" borderId="38" xfId="1" applyNumberFormat="1" applyFont="1" applyBorder="1" applyAlignment="1">
      <alignment horizontal="left"/>
    </xf>
    <xf numFmtId="39" fontId="8" fillId="0" borderId="38" xfId="1" applyFont="1" applyBorder="1" applyAlignment="1">
      <alignment wrapText="1"/>
    </xf>
    <xf numFmtId="4" fontId="35" fillId="0" borderId="38" xfId="1" applyNumberFormat="1" applyFont="1" applyFill="1" applyBorder="1" applyAlignment="1">
      <alignment horizontal="center"/>
    </xf>
    <xf numFmtId="4" fontId="35" fillId="0" borderId="38" xfId="1" applyNumberFormat="1" applyFont="1" applyFill="1" applyBorder="1" applyAlignment="1" applyProtection="1">
      <alignment horizontal="center"/>
      <protection locked="0"/>
    </xf>
    <xf numFmtId="4" fontId="35" fillId="0" borderId="38" xfId="1" applyNumberFormat="1" applyFont="1" applyFill="1" applyBorder="1" applyAlignment="1" applyProtection="1">
      <protection locked="0"/>
    </xf>
    <xf numFmtId="164" fontId="35" fillId="0" borderId="38" xfId="1" applyNumberFormat="1" applyFont="1" applyFill="1" applyBorder="1" applyAlignment="1" applyProtection="1">
      <protection locked="0"/>
    </xf>
    <xf numFmtId="49" fontId="35" fillId="0" borderId="43" xfId="0" applyNumberFormat="1" applyFont="1" applyFill="1" applyBorder="1" applyAlignment="1" applyProtection="1">
      <alignment horizontal="center"/>
    </xf>
    <xf numFmtId="49" fontId="35" fillId="0" borderId="28" xfId="0" applyNumberFormat="1" applyFont="1" applyFill="1" applyBorder="1" applyAlignment="1">
      <alignment horizontal="right"/>
    </xf>
    <xf numFmtId="165" fontId="35" fillId="0" borderId="28" xfId="0" applyNumberFormat="1" applyFont="1" applyFill="1" applyBorder="1" applyAlignment="1" applyProtection="1">
      <alignment horizontal="left" wrapText="1"/>
    </xf>
    <xf numFmtId="164" fontId="35" fillId="0" borderId="27" xfId="1" applyNumberFormat="1" applyFont="1" applyFill="1" applyBorder="1" applyAlignment="1"/>
    <xf numFmtId="164" fontId="8" fillId="0" borderId="27" xfId="1" applyNumberFormat="1" applyFont="1" applyFill="1" applyBorder="1" applyAlignment="1"/>
    <xf numFmtId="164" fontId="35" fillId="0" borderId="26" xfId="1" applyNumberFormat="1" applyFont="1" applyFill="1" applyBorder="1" applyAlignment="1" applyProtection="1">
      <protection locked="0"/>
    </xf>
    <xf numFmtId="164" fontId="35" fillId="0" borderId="28" xfId="1" applyNumberFormat="1" applyFont="1" applyFill="1" applyBorder="1" applyAlignment="1" applyProtection="1">
      <protection locked="0"/>
    </xf>
    <xf numFmtId="164" fontId="8" fillId="0" borderId="28" xfId="1" applyNumberFormat="1" applyFont="1" applyFill="1" applyBorder="1" applyAlignment="1"/>
    <xf numFmtId="4" fontId="35" fillId="0" borderId="28" xfId="1" applyNumberFormat="1" applyFont="1" applyFill="1" applyBorder="1" applyAlignment="1" applyProtection="1">
      <alignment horizontal="center"/>
      <protection locked="0"/>
    </xf>
    <xf numFmtId="4" fontId="35" fillId="0" borderId="28" xfId="1" applyNumberFormat="1" applyFont="1" applyFill="1" applyBorder="1" applyAlignment="1" applyProtection="1">
      <protection locked="0"/>
    </xf>
    <xf numFmtId="164" fontId="35" fillId="0" borderId="44" xfId="1" applyNumberFormat="1" applyFont="1" applyFill="1" applyBorder="1" applyAlignment="1" applyProtection="1">
      <protection locked="0"/>
    </xf>
    <xf numFmtId="0" fontId="35" fillId="0" borderId="0" xfId="0" applyFont="1" applyFill="1" applyBorder="1"/>
    <xf numFmtId="4" fontId="33" fillId="10" borderId="22" xfId="0" applyNumberFormat="1" applyFont="1" applyFill="1" applyBorder="1" applyAlignment="1" applyProtection="1">
      <alignment horizontal="right" vertical="center"/>
    </xf>
    <xf numFmtId="4" fontId="34" fillId="10" borderId="22" xfId="0" applyNumberFormat="1" applyFont="1" applyFill="1" applyBorder="1" applyAlignment="1" applyProtection="1">
      <alignment horizontal="right" vertical="center"/>
    </xf>
    <xf numFmtId="4" fontId="33" fillId="10" borderId="2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 applyProtection="1">
      <alignment horizontal="left" wrapText="1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4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center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0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left" wrapText="1"/>
    </xf>
    <xf numFmtId="3" fontId="50" fillId="0" borderId="9" xfId="0" applyNumberFormat="1" applyFont="1" applyBorder="1" applyAlignment="1">
      <alignment horizontal="right"/>
    </xf>
    <xf numFmtId="3" fontId="48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3" fontId="50" fillId="11" borderId="9" xfId="0" applyNumberFormat="1" applyFont="1" applyFill="1" applyBorder="1" applyAlignment="1">
      <alignment horizontal="right"/>
    </xf>
    <xf numFmtId="0" fontId="45" fillId="0" borderId="9" xfId="0" applyNumberFormat="1" applyFont="1" applyFill="1" applyBorder="1" applyAlignment="1" applyProtection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wrapText="1"/>
    </xf>
    <xf numFmtId="0" fontId="50" fillId="0" borderId="40" xfId="0" quotePrefix="1" applyNumberFormat="1" applyFont="1" applyFill="1" applyBorder="1" applyAlignment="1" applyProtection="1">
      <alignment horizontal="left"/>
    </xf>
    <xf numFmtId="0" fontId="50" fillId="0" borderId="40" xfId="0" quotePrefix="1" applyFont="1" applyBorder="1" applyAlignment="1">
      <alignment horizontal="center" wrapText="1"/>
    </xf>
    <xf numFmtId="0" fontId="50" fillId="0" borderId="40" xfId="0" quotePrefix="1" applyFont="1" applyBorder="1" applyAlignment="1">
      <alignment horizontal="left" wrapText="1"/>
    </xf>
    <xf numFmtId="0" fontId="50" fillId="0" borderId="8" xfId="0" quotePrefix="1" applyFont="1" applyBorder="1" applyAlignment="1">
      <alignment horizontal="left" wrapText="1"/>
    </xf>
    <xf numFmtId="3" fontId="50" fillId="11" borderId="9" xfId="0" applyNumberFormat="1" applyFont="1" applyFill="1" applyBorder="1" applyAlignment="1" applyProtection="1">
      <alignment horizontal="right" wrapText="1"/>
    </xf>
    <xf numFmtId="3" fontId="50" fillId="11" borderId="8" xfId="0" quotePrefix="1" applyNumberFormat="1" applyFont="1" applyFill="1" applyBorder="1" applyAlignment="1">
      <alignment horizontal="right"/>
    </xf>
    <xf numFmtId="3" fontId="50" fillId="12" borderId="9" xfId="0" applyNumberFormat="1" applyFont="1" applyFill="1" applyBorder="1" applyAlignment="1" applyProtection="1">
      <alignment horizontal="right" wrapText="1"/>
    </xf>
    <xf numFmtId="3" fontId="50" fillId="12" borderId="8" xfId="0" quotePrefix="1" applyNumberFormat="1" applyFont="1" applyFill="1" applyBorder="1" applyAlignment="1">
      <alignment horizontal="right"/>
    </xf>
    <xf numFmtId="3" fontId="50" fillId="0" borderId="9" xfId="0" applyNumberFormat="1" applyFont="1" applyFill="1" applyBorder="1" applyAlignment="1" applyProtection="1">
      <alignment horizontal="right" wrapText="1"/>
    </xf>
    <xf numFmtId="3" fontId="50" fillId="0" borderId="9" xfId="0" applyNumberFormat="1" applyFont="1" applyFill="1" applyBorder="1" applyAlignment="1">
      <alignment horizontal="right"/>
    </xf>
    <xf numFmtId="0" fontId="53" fillId="11" borderId="40" xfId="0" applyNumberFormat="1" applyFont="1" applyFill="1" applyBorder="1" applyAlignment="1" applyProtection="1"/>
    <xf numFmtId="0" fontId="51" fillId="11" borderId="8" xfId="0" applyFont="1" applyFill="1" applyBorder="1" applyAlignment="1">
      <alignment horizontal="left"/>
    </xf>
    <xf numFmtId="0" fontId="45" fillId="0" borderId="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/>
    <xf numFmtId="0" fontId="53" fillId="0" borderId="0" xfId="4"/>
    <xf numFmtId="0" fontId="56" fillId="0" borderId="0" xfId="4" applyFont="1" applyAlignment="1">
      <alignment horizontal="center" vertical="center"/>
    </xf>
    <xf numFmtId="4" fontId="56" fillId="0" borderId="0" xfId="4" applyNumberFormat="1" applyFont="1" applyBorder="1"/>
    <xf numFmtId="0" fontId="53" fillId="0" borderId="0" xfId="4" applyBorder="1"/>
    <xf numFmtId="4" fontId="58" fillId="0" borderId="48" xfId="4" applyNumberFormat="1" applyFont="1" applyFill="1" applyBorder="1" applyAlignment="1" applyProtection="1">
      <alignment horizontal="right" vertical="center" shrinkToFit="1"/>
      <protection locked="0"/>
    </xf>
    <xf numFmtId="0" fontId="56" fillId="0" borderId="48" xfId="6" applyFont="1" applyBorder="1" applyAlignment="1">
      <alignment horizontal="left" vertical="center" wrapText="1"/>
    </xf>
    <xf numFmtId="4" fontId="53" fillId="0" borderId="0" xfId="4" applyNumberFormat="1"/>
    <xf numFmtId="4" fontId="58" fillId="13" borderId="48" xfId="4" applyNumberFormat="1" applyFont="1" applyFill="1" applyBorder="1" applyAlignment="1" applyProtection="1">
      <alignment horizontal="right" vertical="center" shrinkToFit="1"/>
    </xf>
    <xf numFmtId="4" fontId="60" fillId="0" borderId="48" xfId="4" applyNumberFormat="1" applyFont="1" applyFill="1" applyBorder="1" applyAlignment="1" applyProtection="1">
      <alignment horizontal="right" vertical="center" shrinkToFit="1"/>
      <protection locked="0"/>
    </xf>
    <xf numFmtId="49" fontId="60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4" applyFont="1" applyAlignment="1">
      <alignment horizontal="center" vertical="center"/>
    </xf>
    <xf numFmtId="49" fontId="58" fillId="0" borderId="48" xfId="4" applyNumberFormat="1" applyFont="1" applyFill="1" applyBorder="1" applyAlignment="1" applyProtection="1">
      <alignment horizontal="left" vertical="center" shrinkToFit="1"/>
      <protection hidden="1"/>
    </xf>
    <xf numFmtId="0" fontId="53" fillId="14" borderId="48" xfId="6" applyFill="1" applyBorder="1" applyAlignment="1">
      <alignment vertical="center"/>
    </xf>
    <xf numFmtId="0" fontId="56" fillId="14" borderId="48" xfId="4" applyFont="1" applyFill="1" applyBorder="1" applyAlignment="1">
      <alignment horizontal="center" vertical="center"/>
    </xf>
    <xf numFmtId="49" fontId="60" fillId="0" borderId="48" xfId="4" applyNumberFormat="1" applyFont="1" applyFill="1" applyBorder="1" applyAlignment="1" applyProtection="1">
      <alignment horizontal="left" vertical="center" wrapText="1"/>
      <protection hidden="1"/>
    </xf>
    <xf numFmtId="0" fontId="60" fillId="0" borderId="48" xfId="7" applyFont="1" applyFill="1" applyBorder="1" applyAlignment="1">
      <alignment horizontal="left" vertical="center" wrapText="1"/>
    </xf>
    <xf numFmtId="49" fontId="58" fillId="0" borderId="48" xfId="4" applyNumberFormat="1" applyFont="1" applyFill="1" applyBorder="1" applyAlignment="1" applyProtection="1">
      <alignment horizontal="left" vertical="center" wrapText="1"/>
      <protection hidden="1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60" fillId="5" borderId="48" xfId="8" applyFont="1" applyFill="1" applyBorder="1" applyAlignment="1">
      <alignment horizontal="left" vertical="center" wrapText="1"/>
    </xf>
    <xf numFmtId="0" fontId="56" fillId="0" borderId="48" xfId="4" applyFont="1" applyBorder="1"/>
    <xf numFmtId="0" fontId="58" fillId="5" borderId="48" xfId="8" applyFont="1" applyFill="1" applyBorder="1" applyAlignment="1">
      <alignment horizontal="left" vertical="center" wrapText="1"/>
    </xf>
    <xf numFmtId="0" fontId="53" fillId="0" borderId="48" xfId="7" applyFont="1" applyFill="1" applyBorder="1" applyAlignment="1">
      <alignment horizontal="left" vertical="center" wrapText="1"/>
    </xf>
    <xf numFmtId="0" fontId="60" fillId="0" borderId="48" xfId="8" applyFont="1" applyFill="1" applyBorder="1" applyAlignment="1">
      <alignment horizontal="left" vertical="center"/>
    </xf>
    <xf numFmtId="0" fontId="53" fillId="5" borderId="48" xfId="8" applyFont="1" applyFill="1" applyBorder="1" applyAlignment="1">
      <alignment horizontal="left" vertical="center" wrapText="1"/>
    </xf>
    <xf numFmtId="0" fontId="53" fillId="0" borderId="48" xfId="4" applyBorder="1"/>
    <xf numFmtId="49" fontId="61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4" applyNumberFormat="1" applyFont="1" applyFill="1" applyBorder="1" applyAlignment="1" applyProtection="1">
      <alignment horizontal="left" vertical="center" wrapText="1" shrinkToFit="1"/>
      <protection hidden="1"/>
    </xf>
    <xf numFmtId="0" fontId="56" fillId="0" borderId="48" xfId="4" applyFont="1" applyBorder="1" applyAlignment="1">
      <alignment horizontal="center"/>
    </xf>
    <xf numFmtId="0" fontId="56" fillId="0" borderId="48" xfId="4" applyFont="1" applyBorder="1" applyAlignment="1">
      <alignment horizontal="center" wrapText="1"/>
    </xf>
    <xf numFmtId="0" fontId="53" fillId="0" borderId="0" xfId="6"/>
    <xf numFmtId="0" fontId="53" fillId="0" borderId="0" xfId="6" applyProtection="1">
      <protection locked="0"/>
    </xf>
    <xf numFmtId="0" fontId="56" fillId="0" borderId="0" xfId="6" applyFont="1" applyProtection="1">
      <protection locked="0"/>
    </xf>
    <xf numFmtId="4" fontId="62" fillId="0" borderId="0" xfId="6" applyNumberFormat="1" applyFont="1"/>
    <xf numFmtId="0" fontId="53" fillId="0" borderId="0" xfId="6" applyAlignment="1" applyProtection="1">
      <alignment horizontal="center"/>
      <protection locked="0"/>
    </xf>
    <xf numFmtId="0" fontId="0" fillId="0" borderId="0" xfId="0" applyNumberFormat="1" applyFill="1" applyBorder="1" applyAlignment="1" applyProtection="1"/>
    <xf numFmtId="0" fontId="63" fillId="0" borderId="0" xfId="0" applyNumberFormat="1" applyFont="1" applyFill="1" applyBorder="1" applyAlignment="1" applyProtection="1"/>
    <xf numFmtId="0" fontId="65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" fontId="2" fillId="0" borderId="60" xfId="0" applyNumberFormat="1" applyFont="1" applyFill="1" applyBorder="1" applyProtection="1">
      <protection locked="0"/>
    </xf>
    <xf numFmtId="4" fontId="33" fillId="0" borderId="36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applyNumberFormat="1" applyFont="1" applyFill="1" applyBorder="1" applyAlignment="1" applyProtection="1">
      <alignment horizontal="center"/>
      <protection locked="0"/>
    </xf>
    <xf numFmtId="164" fontId="34" fillId="6" borderId="7" xfId="0" quotePrefix="1" applyNumberFormat="1" applyFont="1" applyFill="1" applyBorder="1" applyAlignment="1" applyProtection="1"/>
    <xf numFmtId="164" fontId="34" fillId="6" borderId="38" xfId="0" quotePrefix="1" applyNumberFormat="1" applyFont="1" applyFill="1" applyBorder="1" applyAlignment="1" applyProtection="1"/>
    <xf numFmtId="4" fontId="34" fillId="6" borderId="38" xfId="0" quotePrefix="1" applyNumberFormat="1" applyFont="1" applyFill="1" applyBorder="1" applyAlignment="1" applyProtection="1"/>
    <xf numFmtId="164" fontId="34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>
      <alignment horizontal="center"/>
    </xf>
    <xf numFmtId="164" fontId="8" fillId="0" borderId="38" xfId="0" quotePrefix="1" applyNumberFormat="1" applyFont="1" applyBorder="1" applyAlignment="1" applyProtection="1"/>
    <xf numFmtId="164" fontId="35" fillId="0" borderId="38" xfId="0" quotePrefix="1" applyNumberFormat="1" applyFont="1" applyBorder="1" applyAlignment="1" applyProtection="1">
      <protection locked="0"/>
    </xf>
    <xf numFmtId="4" fontId="35" fillId="4" borderId="38" xfId="0" quotePrefix="1" applyNumberFormat="1" applyFont="1" applyFill="1" applyBorder="1" applyAlignment="1" applyProtection="1">
      <alignment horizontal="center"/>
      <protection locked="0"/>
    </xf>
    <xf numFmtId="4" fontId="35" fillId="0" borderId="38" xfId="0" quotePrefix="1" applyNumberFormat="1" applyFont="1" applyBorder="1" applyAlignment="1" applyProtection="1">
      <protection locked="0"/>
    </xf>
    <xf numFmtId="4" fontId="7" fillId="0" borderId="38" xfId="0" applyNumberFormat="1" applyFont="1" applyFill="1" applyBorder="1" applyAlignment="1" applyProtection="1">
      <alignment horizontal="left"/>
      <protection locked="0"/>
    </xf>
    <xf numFmtId="164" fontId="40" fillId="0" borderId="38" xfId="0" quotePrefix="1" applyNumberFormat="1" applyFont="1" applyBorder="1" applyAlignment="1" applyProtection="1"/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4" fontId="2" fillId="0" borderId="38" xfId="0" applyNumberFormat="1" applyFont="1" applyFill="1" applyBorder="1" applyAlignment="1" applyProtection="1">
      <alignment horizontal="left"/>
      <protection locked="0"/>
    </xf>
    <xf numFmtId="164" fontId="33" fillId="6" borderId="38" xfId="0" quotePrefix="1" applyNumberFormat="1" applyFont="1" applyFill="1" applyBorder="1" applyAlignment="1" applyProtection="1"/>
    <xf numFmtId="164" fontId="33" fillId="6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/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8" fillId="0" borderId="38" xfId="0" applyFont="1" applyFill="1" applyBorder="1" applyAlignment="1" applyProtection="1">
      <alignment horizontal="left" wrapText="1"/>
      <protection locked="0"/>
    </xf>
    <xf numFmtId="164" fontId="11" fillId="6" borderId="38" xfId="0" quotePrefix="1" applyNumberFormat="1" applyFont="1" applyFill="1" applyBorder="1" applyAlignment="1" applyProtection="1"/>
    <xf numFmtId="164" fontId="34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/>
    <xf numFmtId="4" fontId="33" fillId="9" borderId="38" xfId="0" quotePrefix="1" applyNumberFormat="1" applyFont="1" applyFill="1" applyBorder="1" applyAlignment="1" applyProtection="1">
      <alignment horizontal="center"/>
    </xf>
    <xf numFmtId="4" fontId="33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>
      <alignment horizontal="center"/>
    </xf>
    <xf numFmtId="164" fontId="8" fillId="6" borderId="38" xfId="1" applyNumberFormat="1" applyFont="1" applyFill="1" applyBorder="1" applyAlignment="1"/>
    <xf numFmtId="49" fontId="35" fillId="6" borderId="38" xfId="1" applyNumberFormat="1" applyFont="1" applyFill="1" applyBorder="1" applyAlignment="1">
      <alignment horizontal="left"/>
    </xf>
    <xf numFmtId="39" fontId="8" fillId="6" borderId="38" xfId="1" applyFont="1" applyFill="1" applyBorder="1" applyAlignment="1">
      <alignment wrapText="1"/>
    </xf>
    <xf numFmtId="49" fontId="35" fillId="0" borderId="38" xfId="1" applyNumberFormat="1" applyFont="1" applyBorder="1" applyAlignment="1">
      <alignment horizontal="center"/>
    </xf>
    <xf numFmtId="4" fontId="33" fillId="6" borderId="38" xfId="0" quotePrefix="1" applyNumberFormat="1" applyFont="1" applyFill="1" applyBorder="1" applyAlignment="1" applyProtection="1">
      <alignment horizontal="center"/>
    </xf>
    <xf numFmtId="4" fontId="35" fillId="4" borderId="38" xfId="0" applyNumberFormat="1" applyFont="1" applyFill="1" applyBorder="1" applyAlignment="1" applyProtection="1">
      <alignment horizontal="center"/>
      <protection locked="0"/>
    </xf>
    <xf numFmtId="4" fontId="29" fillId="0" borderId="38" xfId="0" applyNumberFormat="1" applyFont="1" applyFill="1" applyBorder="1" applyAlignment="1" applyProtection="1">
      <alignment horizontal="center"/>
      <protection locked="0"/>
    </xf>
    <xf numFmtId="4" fontId="35" fillId="0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>
      <alignment horizontal="center"/>
    </xf>
    <xf numFmtId="164" fontId="33" fillId="0" borderId="38" xfId="0" quotePrefix="1" applyNumberFormat="1" applyFont="1" applyFill="1" applyBorder="1" applyAlignment="1" applyProtection="1">
      <alignment horizontal="center"/>
    </xf>
    <xf numFmtId="164" fontId="34" fillId="0" borderId="35" xfId="1" quotePrefix="1" applyNumberFormat="1" applyFont="1" applyFill="1" applyBorder="1" applyAlignment="1" applyProtection="1">
      <alignment horizontal="right"/>
      <protection locked="0"/>
    </xf>
    <xf numFmtId="164" fontId="33" fillId="0" borderId="34" xfId="1" quotePrefix="1" applyNumberFormat="1" applyFont="1" applyFill="1" applyBorder="1" applyAlignment="1" applyProtection="1">
      <alignment horizontal="right"/>
      <protection locked="0"/>
    </xf>
    <xf numFmtId="16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0" borderId="36" xfId="1" quotePrefix="1" applyNumberFormat="1" applyFont="1" applyFill="1" applyBorder="1" applyAlignment="1" applyProtection="1">
      <alignment horizontal="right"/>
      <protection locked="0"/>
    </xf>
    <xf numFmtId="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6" borderId="37" xfId="1" quotePrefix="1" applyNumberFormat="1" applyFont="1" applyFill="1" applyBorder="1" applyAlignment="1" applyProtection="1">
      <protection locked="0"/>
    </xf>
    <xf numFmtId="164" fontId="33" fillId="6" borderId="37" xfId="1" quotePrefix="1" applyNumberFormat="1" applyFont="1" applyFill="1" applyBorder="1" applyAlignment="1" applyProtection="1">
      <protection locked="0"/>
    </xf>
    <xf numFmtId="164" fontId="33" fillId="6" borderId="38" xfId="1" quotePrefix="1" applyNumberFormat="1" applyFont="1" applyFill="1" applyBorder="1" applyAlignment="1" applyProtection="1">
      <protection locked="0"/>
    </xf>
    <xf numFmtId="164" fontId="34" fillId="6" borderId="38" xfId="1" quotePrefix="1" applyNumberFormat="1" applyFont="1" applyFill="1" applyBorder="1" applyAlignment="1" applyProtection="1">
      <protection locked="0"/>
    </xf>
    <xf numFmtId="4" fontId="33" fillId="6" borderId="38" xfId="1" quotePrefix="1" applyNumberFormat="1" applyFont="1" applyFill="1" applyBorder="1" applyAlignment="1" applyProtection="1">
      <protection locked="0"/>
    </xf>
    <xf numFmtId="164" fontId="34" fillId="7" borderId="37" xfId="1" applyNumberFormat="1" applyFont="1" applyFill="1" applyBorder="1" applyAlignment="1" applyProtection="1">
      <protection locked="0"/>
    </xf>
    <xf numFmtId="164" fontId="33" fillId="7" borderId="37" xfId="1" applyNumberFormat="1" applyFont="1" applyFill="1" applyBorder="1" applyAlignment="1" applyProtection="1">
      <protection locked="0"/>
    </xf>
    <xf numFmtId="164" fontId="33" fillId="6" borderId="38" xfId="1" applyNumberFormat="1" applyFont="1" applyFill="1" applyBorder="1" applyAlignment="1" applyProtection="1">
      <protection locked="0"/>
    </xf>
    <xf numFmtId="164" fontId="34" fillId="6" borderId="38" xfId="1" applyNumberFormat="1" applyFont="1" applyFill="1" applyBorder="1" applyAlignment="1" applyProtection="1">
      <protection locked="0"/>
    </xf>
    <xf numFmtId="4" fontId="33" fillId="6" borderId="38" xfId="1" applyNumberFormat="1" applyFont="1" applyFill="1" applyBorder="1" applyAlignment="1" applyProtection="1">
      <protection locked="0"/>
    </xf>
    <xf numFmtId="4" fontId="8" fillId="6" borderId="38" xfId="0" applyNumberFormat="1" applyFont="1" applyFill="1" applyBorder="1" applyAlignment="1" applyProtection="1">
      <alignment horizontal="right"/>
      <protection locked="0"/>
    </xf>
    <xf numFmtId="0" fontId="67" fillId="0" borderId="0" xfId="0" applyFont="1"/>
    <xf numFmtId="0" fontId="55" fillId="0" borderId="0" xfId="0" applyNumberFormat="1" applyFont="1" applyFill="1" applyBorder="1" applyAlignment="1" applyProtection="1">
      <alignment horizontal="left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</xf>
    <xf numFmtId="0" fontId="51" fillId="11" borderId="8" xfId="0" applyNumberFormat="1" applyFont="1" applyFill="1" applyBorder="1" applyAlignment="1" applyProtection="1">
      <alignment horizontal="left" wrapText="1"/>
    </xf>
    <xf numFmtId="0" fontId="9" fillId="11" borderId="40" xfId="0" applyNumberFormat="1" applyFont="1" applyFill="1" applyBorder="1" applyAlignment="1" applyProtection="1">
      <alignment wrapText="1"/>
    </xf>
    <xf numFmtId="0" fontId="53" fillId="11" borderId="40" xfId="0" applyNumberFormat="1" applyFont="1" applyFill="1" applyBorder="1" applyAlignment="1" applyProtection="1"/>
    <xf numFmtId="0" fontId="51" fillId="0" borderId="8" xfId="0" applyNumberFormat="1" applyFont="1" applyFill="1" applyBorder="1" applyAlignment="1" applyProtection="1">
      <alignment horizontal="left" wrapText="1"/>
    </xf>
    <xf numFmtId="0" fontId="9" fillId="0" borderId="40" xfId="0" applyNumberFormat="1" applyFont="1" applyFill="1" applyBorder="1" applyAlignment="1" applyProtection="1">
      <alignment wrapText="1"/>
    </xf>
    <xf numFmtId="0" fontId="53" fillId="0" borderId="40" xfId="0" applyNumberFormat="1" applyFont="1" applyFill="1" applyBorder="1" applyAlignment="1" applyProtection="1"/>
    <xf numFmtId="0" fontId="51" fillId="0" borderId="8" xfId="0" quotePrefix="1" applyFont="1" applyFill="1" applyBorder="1" applyAlignment="1">
      <alignment horizontal="left"/>
    </xf>
    <xf numFmtId="0" fontId="51" fillId="0" borderId="8" xfId="0" quotePrefix="1" applyNumberFormat="1" applyFont="1" applyFill="1" applyBorder="1" applyAlignment="1" applyProtection="1">
      <alignment horizontal="left" wrapText="1"/>
    </xf>
    <xf numFmtId="0" fontId="53" fillId="0" borderId="40" xfId="0" applyNumberFormat="1" applyFont="1" applyFill="1" applyBorder="1" applyAlignment="1" applyProtection="1">
      <alignment wrapText="1"/>
    </xf>
    <xf numFmtId="0" fontId="51" fillId="0" borderId="8" xfId="0" quotePrefix="1" applyFont="1" applyBorder="1" applyAlignment="1">
      <alignment horizontal="left"/>
    </xf>
    <xf numFmtId="0" fontId="51" fillId="11" borderId="8" xfId="0" quotePrefix="1" applyNumberFormat="1" applyFont="1" applyFill="1" applyBorder="1" applyAlignment="1" applyProtection="1">
      <alignment horizontal="left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/>
    <xf numFmtId="0" fontId="50" fillId="12" borderId="8" xfId="0" applyNumberFormat="1" applyFont="1" applyFill="1" applyBorder="1" applyAlignment="1" applyProtection="1">
      <alignment horizontal="left" wrapText="1"/>
    </xf>
    <xf numFmtId="0" fontId="50" fillId="12" borderId="40" xfId="0" applyNumberFormat="1" applyFont="1" applyFill="1" applyBorder="1" applyAlignment="1" applyProtection="1">
      <alignment horizontal="left" wrapText="1"/>
    </xf>
    <xf numFmtId="0" fontId="50" fillId="12" borderId="45" xfId="0" applyNumberFormat="1" applyFont="1" applyFill="1" applyBorder="1" applyAlignment="1" applyProtection="1">
      <alignment horizontal="left" wrapText="1"/>
    </xf>
    <xf numFmtId="0" fontId="50" fillId="11" borderId="8" xfId="0" applyNumberFormat="1" applyFont="1" applyFill="1" applyBorder="1" applyAlignment="1" applyProtection="1">
      <alignment horizontal="left" wrapText="1"/>
    </xf>
    <xf numFmtId="0" fontId="50" fillId="11" borderId="40" xfId="0" applyNumberFormat="1" applyFont="1" applyFill="1" applyBorder="1" applyAlignment="1" applyProtection="1">
      <alignment horizontal="left" wrapText="1"/>
    </xf>
    <xf numFmtId="0" fontId="50" fillId="11" borderId="45" xfId="0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center" vertical="center" wrapText="1"/>
    </xf>
    <xf numFmtId="0" fontId="59" fillId="0" borderId="49" xfId="4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58" fillId="0" borderId="47" xfId="5" applyNumberFormat="1" applyFont="1" applyFill="1" applyBorder="1" applyAlignment="1" applyProtection="1">
      <alignment horizontal="left" vertical="center" wrapText="1"/>
      <protection hidden="1"/>
    </xf>
    <xf numFmtId="49" fontId="58" fillId="0" borderId="46" xfId="5" applyNumberFormat="1" applyFont="1" applyFill="1" applyBorder="1" applyAlignment="1" applyProtection="1">
      <alignment horizontal="left" vertical="center" wrapText="1"/>
      <protection hidden="1"/>
    </xf>
    <xf numFmtId="0" fontId="51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56" fillId="14" borderId="48" xfId="4" applyFont="1" applyFill="1" applyBorder="1" applyAlignment="1">
      <alignment horizontal="center" vertical="center"/>
    </xf>
    <xf numFmtId="0" fontId="53" fillId="14" borderId="48" xfId="6" applyFill="1" applyBorder="1" applyAlignment="1">
      <alignment vertical="center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6" fillId="0" borderId="48" xfId="6" applyFont="1" applyBorder="1" applyAlignment="1">
      <alignment horizontal="left" vertical="center" wrapText="1"/>
    </xf>
    <xf numFmtId="0" fontId="43" fillId="0" borderId="0" xfId="0" applyFont="1" applyFill="1" applyAlignment="1" applyProtection="1">
      <alignment horizontal="center"/>
      <protection locked="0"/>
    </xf>
    <xf numFmtId="3" fontId="6" fillId="0" borderId="0" xfId="0" quotePrefix="1" applyNumberFormat="1" applyFont="1" applyBorder="1" applyAlignment="1" applyProtection="1">
      <alignment horizontal="left"/>
      <protection locked="0"/>
    </xf>
    <xf numFmtId="0" fontId="33" fillId="10" borderId="62" xfId="0" applyFont="1" applyFill="1" applyBorder="1" applyAlignment="1">
      <alignment horizontal="center" vertical="center"/>
    </xf>
    <xf numFmtId="0" fontId="33" fillId="10" borderId="17" xfId="0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/>
    </xf>
    <xf numFmtId="49" fontId="33" fillId="9" borderId="41" xfId="0" applyNumberFormat="1" applyFont="1" applyFill="1" applyBorder="1" applyAlignment="1">
      <alignment horizontal="left" wrapText="1"/>
    </xf>
    <xf numFmtId="49" fontId="33" fillId="9" borderId="41" xfId="0" applyNumberFormat="1" applyFont="1" applyFill="1" applyBorder="1" applyAlignment="1">
      <alignment horizontal="left"/>
    </xf>
    <xf numFmtId="49" fontId="33" fillId="9" borderId="40" xfId="0" applyNumberFormat="1" applyFont="1" applyFill="1" applyBorder="1" applyAlignment="1">
      <alignment horizontal="left" wrapText="1"/>
    </xf>
    <xf numFmtId="49" fontId="33" fillId="9" borderId="40" xfId="0" applyNumberFormat="1" applyFont="1" applyFill="1" applyBorder="1" applyAlignment="1">
      <alignment horizontal="left"/>
    </xf>
    <xf numFmtId="4" fontId="26" fillId="5" borderId="17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 applyProtection="1">
      <alignment horizontal="center" vertical="center" wrapText="1"/>
    </xf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9" fontId="33" fillId="6" borderId="40" xfId="0" applyNumberFormat="1" applyFont="1" applyFill="1" applyBorder="1" applyAlignment="1">
      <alignment wrapText="1"/>
    </xf>
    <xf numFmtId="0" fontId="27" fillId="6" borderId="40" xfId="0" applyNumberFormat="1" applyFont="1" applyFill="1" applyBorder="1" applyAlignment="1" applyProtection="1"/>
    <xf numFmtId="49" fontId="33" fillId="0" borderId="40" xfId="0" applyNumberFormat="1" applyFont="1" applyBorder="1" applyAlignment="1">
      <alignment wrapText="1"/>
    </xf>
    <xf numFmtId="0" fontId="27" fillId="0" borderId="40" xfId="0" applyNumberFormat="1" applyFont="1" applyFill="1" applyBorder="1" applyAlignment="1" applyProtection="1"/>
    <xf numFmtId="49" fontId="15" fillId="6" borderId="41" xfId="0" applyNumberFormat="1" applyFont="1" applyFill="1" applyBorder="1" applyAlignment="1">
      <alignment horizontal="left" wrapText="1"/>
    </xf>
    <xf numFmtId="49" fontId="15" fillId="6" borderId="41" xfId="0" applyNumberFormat="1" applyFont="1" applyFill="1" applyBorder="1" applyAlignment="1">
      <alignment horizontal="left"/>
    </xf>
    <xf numFmtId="4" fontId="12" fillId="4" borderId="9" xfId="0" applyNumberFormat="1" applyFont="1" applyFill="1" applyBorder="1" applyAlignment="1">
      <alignment horizontal="center" vertical="center" wrapText="1"/>
    </xf>
    <xf numFmtId="4" fontId="22" fillId="4" borderId="13" xfId="0" applyNumberFormat="1" applyFont="1" applyFill="1" applyBorder="1" applyAlignment="1">
      <alignment horizontal="center" vertical="center" wrapText="1"/>
    </xf>
    <xf numFmtId="49" fontId="33" fillId="9" borderId="29" xfId="0" applyNumberFormat="1" applyFont="1" applyFill="1" applyBorder="1" applyAlignment="1">
      <alignment horizontal="center" wrapText="1"/>
    </xf>
    <xf numFmtId="49" fontId="33" fillId="9" borderId="29" xfId="0" applyNumberFormat="1" applyFont="1" applyFill="1" applyBorder="1" applyAlignment="1">
      <alignment horizontal="center"/>
    </xf>
    <xf numFmtId="4" fontId="12" fillId="5" borderId="61" xfId="0" applyNumberFormat="1" applyFont="1" applyFill="1" applyBorder="1" applyAlignment="1">
      <alignment vertical="center" wrapText="1"/>
    </xf>
    <xf numFmtId="4" fontId="22" fillId="5" borderId="13" xfId="0" applyNumberFormat="1" applyFont="1" applyFill="1" applyBorder="1" applyAlignment="1">
      <alignment vertical="center" wrapText="1"/>
    </xf>
    <xf numFmtId="164" fontId="15" fillId="3" borderId="9" xfId="1" applyNumberFormat="1" applyFont="1" applyFill="1" applyBorder="1" applyAlignment="1" applyProtection="1">
      <alignment horizontal="center" vertical="center" wrapText="1"/>
    </xf>
    <xf numFmtId="0" fontId="23" fillId="3" borderId="13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6" xfId="1" applyNumberFormat="1" applyFont="1" applyFill="1" applyBorder="1" applyAlignment="1" applyProtection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10" fillId="0" borderId="7" xfId="1" quotePrefix="1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39" fontId="10" fillId="0" borderId="7" xfId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64" fontId="10" fillId="3" borderId="8" xfId="1" applyNumberFormat="1" applyFont="1" applyFill="1" applyBorder="1" applyAlignment="1" applyProtection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164" fontId="11" fillId="3" borderId="8" xfId="1" applyNumberFormat="1" applyFont="1" applyFill="1" applyBorder="1" applyAlignment="1" applyProtection="1">
      <alignment horizontal="center" vertical="center" wrapText="1"/>
    </xf>
    <xf numFmtId="0" fontId="19" fillId="3" borderId="12" xfId="2" applyFont="1" applyFill="1" applyBorder="1" applyAlignment="1">
      <alignment horizontal="center" vertical="center" wrapText="1"/>
    </xf>
    <xf numFmtId="164" fontId="12" fillId="3" borderId="9" xfId="1" applyNumberFormat="1" applyFont="1" applyFill="1" applyBorder="1" applyAlignment="1" applyProtection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 applyProtection="1">
      <alignment horizontal="center" vertical="center" wrapText="1"/>
    </xf>
    <xf numFmtId="0" fontId="21" fillId="3" borderId="13" xfId="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59" xfId="0" applyNumberFormat="1" applyFont="1" applyFill="1" applyBorder="1" applyAlignment="1" applyProtection="1">
      <alignment vertical="top" wrapText="1"/>
    </xf>
    <xf numFmtId="0" fontId="64" fillId="0" borderId="57" xfId="0" applyNumberFormat="1" applyFont="1" applyFill="1" applyBorder="1" applyAlignment="1" applyProtection="1">
      <alignment vertical="top" wrapText="1"/>
    </xf>
    <xf numFmtId="0" fontId="63" fillId="0" borderId="58" xfId="0" applyNumberFormat="1" applyFont="1" applyFill="1" applyBorder="1" applyAlignment="1" applyProtection="1">
      <alignment vertical="top" wrapText="1"/>
    </xf>
    <xf numFmtId="0" fontId="63" fillId="0" borderId="56" xfId="0" applyNumberFormat="1" applyFont="1" applyFill="1" applyBorder="1" applyAlignment="1" applyProtection="1">
      <alignment vertical="top" wrapText="1"/>
    </xf>
    <xf numFmtId="0" fontId="64" fillId="0" borderId="55" xfId="0" applyNumberFormat="1" applyFont="1" applyFill="1" applyBorder="1" applyAlignment="1" applyProtection="1">
      <alignment vertical="top" wrapText="1"/>
    </xf>
    <xf numFmtId="0" fontId="64" fillId="0" borderId="53" xfId="0" applyNumberFormat="1" applyFont="1" applyFill="1" applyBorder="1" applyAlignment="1" applyProtection="1">
      <alignment vertical="top" wrapText="1"/>
    </xf>
    <xf numFmtId="0" fontId="63" fillId="0" borderId="54" xfId="0" applyNumberFormat="1" applyFont="1" applyFill="1" applyBorder="1" applyAlignment="1" applyProtection="1">
      <alignment vertical="top" wrapText="1"/>
    </xf>
    <xf numFmtId="0" fontId="63" fillId="0" borderId="52" xfId="0" applyNumberFormat="1" applyFont="1" applyFill="1" applyBorder="1" applyAlignment="1" applyProtection="1">
      <alignment vertical="top" wrapText="1"/>
    </xf>
    <xf numFmtId="0" fontId="64" fillId="0" borderId="51" xfId="0" applyNumberFormat="1" applyFont="1" applyFill="1" applyBorder="1" applyAlignment="1" applyProtection="1">
      <alignment vertical="top" wrapText="1"/>
    </xf>
    <xf numFmtId="0" fontId="63" fillId="0" borderId="50" xfId="0" applyNumberFormat="1" applyFont="1" applyFill="1" applyBorder="1" applyAlignment="1" applyProtection="1">
      <alignment vertical="top" wrapText="1"/>
    </xf>
  </cellXfs>
  <cellStyles count="9">
    <cellStyle name="Normal 2_RASHODI ODV.KUOLTU" xfId="2"/>
    <cellStyle name="Normal 3" xfId="8"/>
    <cellStyle name="Normal 3 2 2" xfId="3"/>
    <cellStyle name="Normal 4" xfId="1"/>
    <cellStyle name="Normal 5" xfId="4"/>
    <cellStyle name="Normal_Podaci" xfId="5"/>
    <cellStyle name="Normalno" xfId="0" builtinId="0"/>
    <cellStyle name="Normalno 2 2" xfId="6"/>
    <cellStyle name="Obično_List7" xfId="7"/>
  </cellStyles>
  <dxfs count="12"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="96" zoomScaleNormal="90" zoomScaleSheetLayoutView="96" workbookViewId="0">
      <selection activeCell="H13" sqref="H13"/>
    </sheetView>
  </sheetViews>
  <sheetFormatPr defaultColWidth="11.42578125" defaultRowHeight="12.75"/>
  <cols>
    <col min="1" max="2" width="4.28515625" style="225" customWidth="1"/>
    <col min="3" max="3" width="5.5703125" style="225" customWidth="1"/>
    <col min="4" max="4" width="5.28515625" style="226" customWidth="1"/>
    <col min="5" max="5" width="44.7109375" style="225" customWidth="1"/>
    <col min="6" max="6" width="15.85546875" style="225" bestFit="1" customWidth="1"/>
    <col min="7" max="7" width="17.28515625" style="225" customWidth="1"/>
    <col min="8" max="8" width="16.7109375" style="225" customWidth="1"/>
    <col min="9" max="9" width="11.42578125" style="225"/>
    <col min="10" max="10" width="16.28515625" style="225" bestFit="1" customWidth="1"/>
    <col min="11" max="11" width="21.7109375" style="225" bestFit="1" customWidth="1"/>
    <col min="12" max="16384" width="11.42578125" style="225"/>
  </cols>
  <sheetData>
    <row r="2" spans="1:10" ht="15">
      <c r="A2" s="361"/>
      <c r="B2" s="361"/>
      <c r="C2" s="361"/>
      <c r="D2" s="361"/>
      <c r="E2" s="361"/>
      <c r="F2" s="361"/>
      <c r="G2" s="361"/>
      <c r="H2" s="361"/>
    </row>
    <row r="3" spans="1:10" ht="48" customHeight="1">
      <c r="A3" s="362" t="s">
        <v>204</v>
      </c>
      <c r="B3" s="362"/>
      <c r="C3" s="362"/>
      <c r="D3" s="362"/>
      <c r="E3" s="362"/>
      <c r="F3" s="362"/>
      <c r="G3" s="362"/>
      <c r="H3" s="362"/>
    </row>
    <row r="4" spans="1:10" s="255" customFormat="1" ht="26.25" customHeight="1">
      <c r="A4" s="362" t="s">
        <v>203</v>
      </c>
      <c r="B4" s="362"/>
      <c r="C4" s="362"/>
      <c r="D4" s="362"/>
      <c r="E4" s="362"/>
      <c r="F4" s="362"/>
      <c r="G4" s="363"/>
      <c r="H4" s="363"/>
    </row>
    <row r="5" spans="1:10" ht="15.75" customHeight="1">
      <c r="A5" s="254"/>
      <c r="B5" s="232"/>
      <c r="C5" s="232"/>
      <c r="D5" s="232"/>
      <c r="E5" s="232"/>
    </row>
    <row r="6" spans="1:10" ht="27.75" customHeight="1">
      <c r="A6" s="243"/>
      <c r="B6" s="242"/>
      <c r="C6" s="242"/>
      <c r="D6" s="241"/>
      <c r="E6" s="240"/>
      <c r="F6" s="239" t="s">
        <v>195</v>
      </c>
      <c r="G6" s="238" t="s">
        <v>194</v>
      </c>
      <c r="H6" s="238" t="s">
        <v>193</v>
      </c>
      <c r="I6" s="253"/>
    </row>
    <row r="7" spans="1:10" ht="27.75" customHeight="1">
      <c r="A7" s="364" t="s">
        <v>202</v>
      </c>
      <c r="B7" s="365"/>
      <c r="C7" s="365"/>
      <c r="D7" s="365"/>
      <c r="E7" s="366"/>
      <c r="F7" s="237">
        <f>+F8+F9</f>
        <v>8903500</v>
      </c>
      <c r="G7" s="237">
        <f>G8+G9</f>
        <v>8953474</v>
      </c>
      <c r="H7" s="237">
        <f>+H8+H9</f>
        <v>8987198</v>
      </c>
      <c r="I7" s="252"/>
    </row>
    <row r="8" spans="1:10" ht="22.5" customHeight="1">
      <c r="A8" s="367" t="s">
        <v>201</v>
      </c>
      <c r="B8" s="368"/>
      <c r="C8" s="368"/>
      <c r="D8" s="368"/>
      <c r="E8" s="369"/>
      <c r="F8" s="249">
        <v>8903500</v>
      </c>
      <c r="G8" s="249">
        <v>8953474</v>
      </c>
      <c r="H8" s="249">
        <v>8987198</v>
      </c>
    </row>
    <row r="9" spans="1:10" ht="22.5" customHeight="1">
      <c r="A9" s="370" t="s">
        <v>200</v>
      </c>
      <c r="B9" s="369"/>
      <c r="C9" s="369"/>
      <c r="D9" s="369"/>
      <c r="E9" s="369"/>
      <c r="F9" s="249"/>
      <c r="G9" s="249"/>
      <c r="H9" s="249"/>
    </row>
    <row r="10" spans="1:10" ht="22.5" customHeight="1">
      <c r="A10" s="251" t="s">
        <v>199</v>
      </c>
      <c r="B10" s="250"/>
      <c r="C10" s="250"/>
      <c r="D10" s="250"/>
      <c r="E10" s="250"/>
      <c r="F10" s="237">
        <f>+F11+F12</f>
        <v>8903500</v>
      </c>
      <c r="G10" s="237">
        <f>+G11+G12</f>
        <v>8953474</v>
      </c>
      <c r="H10" s="237">
        <f>+H11+H12</f>
        <v>8987198</v>
      </c>
    </row>
    <row r="11" spans="1:10" ht="22.5" customHeight="1">
      <c r="A11" s="371" t="s">
        <v>53</v>
      </c>
      <c r="B11" s="368"/>
      <c r="C11" s="368"/>
      <c r="D11" s="368"/>
      <c r="E11" s="372"/>
      <c r="F11" s="249">
        <v>8643500</v>
      </c>
      <c r="G11" s="249">
        <v>8933018</v>
      </c>
      <c r="H11" s="248">
        <v>8966496</v>
      </c>
      <c r="I11" s="227"/>
      <c r="J11" s="227"/>
    </row>
    <row r="12" spans="1:10" ht="22.5" customHeight="1">
      <c r="A12" s="373" t="s">
        <v>55</v>
      </c>
      <c r="B12" s="369"/>
      <c r="C12" s="369"/>
      <c r="D12" s="369"/>
      <c r="E12" s="369"/>
      <c r="F12" s="234">
        <v>260000</v>
      </c>
      <c r="G12" s="234">
        <v>20456</v>
      </c>
      <c r="H12" s="248">
        <v>20702</v>
      </c>
      <c r="I12" s="227"/>
      <c r="J12" s="227"/>
    </row>
    <row r="13" spans="1:10" ht="22.5" customHeight="1">
      <c r="A13" s="374" t="s">
        <v>198</v>
      </c>
      <c r="B13" s="365"/>
      <c r="C13" s="365"/>
      <c r="D13" s="365"/>
      <c r="E13" s="365"/>
      <c r="F13" s="244">
        <f>+F7-F10</f>
        <v>0</v>
      </c>
      <c r="G13" s="244">
        <f>+G7-G10</f>
        <v>0</v>
      </c>
      <c r="H13" s="244">
        <f>+H7-H10</f>
        <v>0</v>
      </c>
      <c r="J13" s="227"/>
    </row>
    <row r="14" spans="1:10" ht="25.5" customHeight="1">
      <c r="A14" s="362"/>
      <c r="B14" s="375"/>
      <c r="C14" s="375"/>
      <c r="D14" s="375"/>
      <c r="E14" s="375"/>
      <c r="F14" s="376"/>
      <c r="G14" s="376"/>
      <c r="H14" s="376"/>
    </row>
    <row r="15" spans="1:10" ht="27.75" customHeight="1">
      <c r="A15" s="243"/>
      <c r="B15" s="242"/>
      <c r="C15" s="242"/>
      <c r="D15" s="241"/>
      <c r="E15" s="240"/>
      <c r="F15" s="239" t="s">
        <v>195</v>
      </c>
      <c r="G15" s="238" t="s">
        <v>194</v>
      </c>
      <c r="H15" s="238" t="s">
        <v>193</v>
      </c>
      <c r="J15" s="227"/>
    </row>
    <row r="16" spans="1:10" ht="30.75" customHeight="1">
      <c r="A16" s="377" t="s">
        <v>197</v>
      </c>
      <c r="B16" s="378"/>
      <c r="C16" s="378"/>
      <c r="D16" s="378"/>
      <c r="E16" s="379"/>
      <c r="F16" s="247"/>
      <c r="G16" s="247"/>
      <c r="H16" s="246"/>
      <c r="J16" s="227"/>
    </row>
    <row r="17" spans="1:11" ht="34.5" customHeight="1">
      <c r="A17" s="380" t="s">
        <v>196</v>
      </c>
      <c r="B17" s="381"/>
      <c r="C17" s="381"/>
      <c r="D17" s="381"/>
      <c r="E17" s="382"/>
      <c r="F17" s="245"/>
      <c r="G17" s="245"/>
      <c r="H17" s="244"/>
      <c r="J17" s="227"/>
    </row>
    <row r="18" spans="1:11" s="231" customFormat="1" ht="25.5" customHeight="1">
      <c r="A18" s="385"/>
      <c r="B18" s="375"/>
      <c r="C18" s="375"/>
      <c r="D18" s="375"/>
      <c r="E18" s="375"/>
      <c r="F18" s="376"/>
      <c r="G18" s="376"/>
      <c r="H18" s="376"/>
      <c r="J18" s="235"/>
    </row>
    <row r="19" spans="1:11" s="231" customFormat="1" ht="27.75" customHeight="1">
      <c r="A19" s="243"/>
      <c r="B19" s="242"/>
      <c r="C19" s="242"/>
      <c r="D19" s="241"/>
      <c r="E19" s="240"/>
      <c r="F19" s="239" t="s">
        <v>195</v>
      </c>
      <c r="G19" s="238" t="s">
        <v>194</v>
      </c>
      <c r="H19" s="238" t="s">
        <v>193</v>
      </c>
      <c r="J19" s="235"/>
      <c r="K19" s="235"/>
    </row>
    <row r="20" spans="1:11" s="231" customFormat="1" ht="22.5" customHeight="1">
      <c r="A20" s="367" t="s">
        <v>192</v>
      </c>
      <c r="B20" s="368"/>
      <c r="C20" s="368"/>
      <c r="D20" s="368"/>
      <c r="E20" s="368"/>
      <c r="F20" s="234"/>
      <c r="G20" s="234"/>
      <c r="H20" s="234"/>
      <c r="J20" s="235"/>
    </row>
    <row r="21" spans="1:11" s="231" customFormat="1" ht="33.75" customHeight="1">
      <c r="A21" s="367" t="s">
        <v>191</v>
      </c>
      <c r="B21" s="368"/>
      <c r="C21" s="368"/>
      <c r="D21" s="368"/>
      <c r="E21" s="368"/>
      <c r="F21" s="234"/>
      <c r="G21" s="234"/>
      <c r="H21" s="234"/>
    </row>
    <row r="22" spans="1:11" s="231" customFormat="1" ht="22.5" customHeight="1">
      <c r="A22" s="374" t="s">
        <v>190</v>
      </c>
      <c r="B22" s="365"/>
      <c r="C22" s="365"/>
      <c r="D22" s="365"/>
      <c r="E22" s="365"/>
      <c r="F22" s="237">
        <f>F20-F21</f>
        <v>0</v>
      </c>
      <c r="G22" s="237">
        <f>G20-G21</f>
        <v>0</v>
      </c>
      <c r="H22" s="237">
        <f>H20-H21</f>
        <v>0</v>
      </c>
      <c r="J22" s="236"/>
      <c r="K22" s="235"/>
    </row>
    <row r="23" spans="1:11" s="231" customFormat="1" ht="25.5" customHeight="1">
      <c r="A23" s="385"/>
      <c r="B23" s="375"/>
      <c r="C23" s="375"/>
      <c r="D23" s="375"/>
      <c r="E23" s="375"/>
      <c r="F23" s="376"/>
      <c r="G23" s="376"/>
      <c r="H23" s="376"/>
    </row>
    <row r="24" spans="1:11" s="231" customFormat="1" ht="22.5" customHeight="1">
      <c r="A24" s="371" t="s">
        <v>189</v>
      </c>
      <c r="B24" s="368"/>
      <c r="C24" s="368"/>
      <c r="D24" s="368"/>
      <c r="E24" s="368"/>
      <c r="F24" s="234">
        <f>IF((F13+F17+F22)&lt;&gt;0,"NESLAGANJE ZBROJA",(F13+F17+F22))</f>
        <v>0</v>
      </c>
      <c r="G24" s="234">
        <f>IF((G13+G17+G22)&lt;&gt;0,"NESLAGANJE ZBROJA",(G13+G17+G22))</f>
        <v>0</v>
      </c>
      <c r="H24" s="234">
        <f>IF((H13+H17+H22)&lt;&gt;0,"NESLAGANJE ZBROJA",(H13+H17+H22))</f>
        <v>0</v>
      </c>
    </row>
    <row r="25" spans="1:11" s="231" customFormat="1" ht="18" customHeight="1">
      <c r="A25" s="233"/>
      <c r="B25" s="232"/>
      <c r="C25" s="232"/>
      <c r="D25" s="232"/>
      <c r="E25" s="232"/>
    </row>
    <row r="26" spans="1:11" ht="42" customHeight="1">
      <c r="A26" s="383" t="s">
        <v>188</v>
      </c>
      <c r="B26" s="384"/>
      <c r="C26" s="384"/>
      <c r="D26" s="384"/>
      <c r="E26" s="384"/>
      <c r="F26" s="384"/>
      <c r="G26" s="384"/>
      <c r="H26" s="384"/>
    </row>
    <row r="27" spans="1:11">
      <c r="E27" s="230"/>
    </row>
    <row r="31" spans="1:11">
      <c r="F31" s="227"/>
      <c r="G31" s="227"/>
      <c r="H31" s="227"/>
    </row>
    <row r="32" spans="1:11">
      <c r="F32" s="227"/>
      <c r="G32" s="227"/>
      <c r="H32" s="227"/>
    </row>
    <row r="33" spans="5:8">
      <c r="E33" s="228"/>
      <c r="F33" s="229"/>
      <c r="G33" s="229"/>
      <c r="H33" s="229"/>
    </row>
    <row r="34" spans="5:8">
      <c r="E34" s="228"/>
      <c r="F34" s="227"/>
      <c r="G34" s="227"/>
      <c r="H34" s="227"/>
    </row>
    <row r="35" spans="5:8">
      <c r="E35" s="228"/>
      <c r="F35" s="227"/>
      <c r="G35" s="227"/>
      <c r="H35" s="227"/>
    </row>
    <row r="36" spans="5:8">
      <c r="E36" s="228"/>
      <c r="F36" s="227"/>
      <c r="G36" s="227"/>
      <c r="H36" s="227"/>
    </row>
    <row r="37" spans="5:8">
      <c r="E37" s="228"/>
      <c r="F37" s="227"/>
      <c r="G37" s="227"/>
      <c r="H37" s="227"/>
    </row>
    <row r="38" spans="5:8">
      <c r="E38" s="228"/>
    </row>
    <row r="43" spans="5:8">
      <c r="F43" s="227"/>
    </row>
    <row r="44" spans="5:8">
      <c r="F44" s="227"/>
    </row>
    <row r="45" spans="5:8">
      <c r="F45" s="227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ageMargins left="0.39370078740157483" right="0.19685039370078741" top="0.62992125984251968" bottom="0.43307086614173229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zoomScale="93" zoomScaleNormal="100" zoomScaleSheetLayoutView="93" workbookViewId="0">
      <selection activeCell="B4" sqref="B4:G4"/>
    </sheetView>
  </sheetViews>
  <sheetFormatPr defaultRowHeight="12.75"/>
  <cols>
    <col min="1" max="1" width="3.140625" style="257" customWidth="1"/>
    <col min="2" max="2" width="8.140625" style="256" customWidth="1"/>
    <col min="3" max="3" width="54.28515625" style="256" customWidth="1"/>
    <col min="4" max="4" width="8.85546875" style="256" customWidth="1"/>
    <col min="5" max="6" width="17.28515625" style="256" customWidth="1"/>
    <col min="7" max="7" width="17.5703125" style="256" customWidth="1"/>
    <col min="8" max="8" width="11.7109375" style="256" bestFit="1" customWidth="1"/>
    <col min="9" max="9" width="9.140625" style="256"/>
    <col min="10" max="10" width="12.7109375" style="256" bestFit="1" customWidth="1"/>
    <col min="11" max="16384" width="9.140625" style="256"/>
  </cols>
  <sheetData>
    <row r="1" spans="1:7">
      <c r="B1" s="290"/>
      <c r="C1" s="287"/>
      <c r="D1" s="287"/>
      <c r="E1" s="289"/>
      <c r="F1" s="289"/>
      <c r="G1" s="289" t="s">
        <v>382</v>
      </c>
    </row>
    <row r="2" spans="1:7">
      <c r="B2" s="288" t="s">
        <v>381</v>
      </c>
      <c r="C2" s="287" t="s">
        <v>410</v>
      </c>
      <c r="D2" s="287"/>
      <c r="E2" s="286"/>
      <c r="F2" s="286"/>
      <c r="G2" s="286"/>
    </row>
    <row r="3" spans="1:7">
      <c r="B3" s="287"/>
      <c r="C3" s="287"/>
      <c r="D3" s="287"/>
      <c r="E3" s="286"/>
      <c r="F3" s="286"/>
      <c r="G3" s="286"/>
    </row>
    <row r="4" spans="1:7" ht="15.75">
      <c r="B4" s="390" t="s">
        <v>380</v>
      </c>
      <c r="C4" s="390"/>
      <c r="D4" s="390"/>
      <c r="E4" s="390"/>
      <c r="F4" s="390"/>
      <c r="G4" s="391"/>
    </row>
    <row r="5" spans="1:7" ht="15.75">
      <c r="B5" s="390"/>
      <c r="C5" s="390"/>
      <c r="D5" s="390"/>
      <c r="E5" s="390"/>
      <c r="F5" s="390"/>
      <c r="G5" s="391"/>
    </row>
    <row r="6" spans="1:7" ht="20.45" customHeight="1">
      <c r="B6" s="392" t="s">
        <v>379</v>
      </c>
      <c r="C6" s="393"/>
      <c r="D6" s="393"/>
      <c r="E6" s="393"/>
      <c r="F6" s="393"/>
      <c r="G6" s="393"/>
    </row>
    <row r="7" spans="1:7" ht="38.25">
      <c r="B7" s="284" t="s">
        <v>378</v>
      </c>
      <c r="C7" s="284" t="s">
        <v>377</v>
      </c>
      <c r="D7" s="285" t="s">
        <v>376</v>
      </c>
      <c r="E7" s="284" t="s">
        <v>375</v>
      </c>
      <c r="F7" s="284" t="s">
        <v>374</v>
      </c>
      <c r="G7" s="284" t="s">
        <v>373</v>
      </c>
    </row>
    <row r="8" spans="1:7" ht="24" customHeight="1">
      <c r="B8" s="274">
        <v>6</v>
      </c>
      <c r="C8" s="273" t="s">
        <v>372</v>
      </c>
      <c r="D8" s="273"/>
      <c r="E8" s="263">
        <f>E9+E33+E62+E72+E82+E79</f>
        <v>7725500</v>
      </c>
      <c r="F8" s="263">
        <f>F9+F33+F62+F72+F82+F79</f>
        <v>7748574</v>
      </c>
      <c r="G8" s="263">
        <f>G9+G33+G62+G72+G82+G79</f>
        <v>7767998</v>
      </c>
    </row>
    <row r="9" spans="1:7" ht="24" customHeight="1">
      <c r="A9" s="267" t="s">
        <v>27</v>
      </c>
      <c r="B9" s="274">
        <v>63</v>
      </c>
      <c r="C9" s="273" t="s">
        <v>371</v>
      </c>
      <c r="D9" s="273"/>
      <c r="E9" s="263">
        <f>E10+E13+E18+E21+E24+E27+E30</f>
        <v>7587500</v>
      </c>
      <c r="F9" s="263">
        <f>F10+F13+F18+F21+F24+F27+F30</f>
        <v>7607874</v>
      </c>
      <c r="G9" s="263">
        <f>G10+G13+G18+G21+G24+G27+G30</f>
        <v>7625998</v>
      </c>
    </row>
    <row r="10" spans="1:7" ht="24" customHeight="1">
      <c r="B10" s="266">
        <v>631</v>
      </c>
      <c r="C10" s="271" t="s">
        <v>370</v>
      </c>
      <c r="D10" s="271"/>
      <c r="E10" s="263">
        <f>E11+E12</f>
        <v>0</v>
      </c>
      <c r="F10" s="263">
        <f>F11+F12</f>
        <v>0</v>
      </c>
      <c r="G10" s="263">
        <f>G11+G12</f>
        <v>0</v>
      </c>
    </row>
    <row r="11" spans="1:7" ht="24" customHeight="1">
      <c r="B11" s="266">
        <v>6311</v>
      </c>
      <c r="C11" s="271" t="s">
        <v>369</v>
      </c>
      <c r="D11" s="271"/>
      <c r="E11" s="264"/>
      <c r="F11" s="264"/>
      <c r="G11" s="264"/>
    </row>
    <row r="12" spans="1:7" ht="24" customHeight="1">
      <c r="B12" s="266">
        <v>6312</v>
      </c>
      <c r="C12" s="271" t="s">
        <v>368</v>
      </c>
      <c r="D12" s="271"/>
      <c r="E12" s="264"/>
      <c r="F12" s="264"/>
      <c r="G12" s="264"/>
    </row>
    <row r="13" spans="1:7" ht="24" customHeight="1">
      <c r="B13" s="266">
        <v>632</v>
      </c>
      <c r="C13" s="271" t="s">
        <v>367</v>
      </c>
      <c r="D13" s="271"/>
      <c r="E13" s="263">
        <f>SUM(E14:E17)</f>
        <v>0</v>
      </c>
      <c r="F13" s="263">
        <f>SUM(F14:F17)</f>
        <v>0</v>
      </c>
      <c r="G13" s="263">
        <f>SUM(G14:G17)</f>
        <v>0</v>
      </c>
    </row>
    <row r="14" spans="1:7" ht="24" customHeight="1">
      <c r="B14" s="266">
        <v>6321</v>
      </c>
      <c r="C14" s="271" t="s">
        <v>366</v>
      </c>
      <c r="D14" s="271"/>
      <c r="E14" s="264"/>
      <c r="F14" s="264"/>
      <c r="G14" s="264"/>
    </row>
    <row r="15" spans="1:7" ht="24" customHeight="1">
      <c r="B15" s="266">
        <v>6322</v>
      </c>
      <c r="C15" s="271" t="s">
        <v>365</v>
      </c>
      <c r="D15" s="271"/>
      <c r="E15" s="264"/>
      <c r="F15" s="264"/>
      <c r="G15" s="264"/>
    </row>
    <row r="16" spans="1:7" ht="24" customHeight="1">
      <c r="B16" s="266">
        <v>6323</v>
      </c>
      <c r="C16" s="271" t="s">
        <v>364</v>
      </c>
      <c r="D16" s="271" t="s">
        <v>362</v>
      </c>
      <c r="E16" s="264"/>
      <c r="F16" s="264"/>
      <c r="G16" s="264"/>
    </row>
    <row r="17" spans="2:7" ht="24" customHeight="1">
      <c r="B17" s="266">
        <v>6324</v>
      </c>
      <c r="C17" s="271" t="s">
        <v>363</v>
      </c>
      <c r="D17" s="271" t="s">
        <v>362</v>
      </c>
      <c r="E17" s="264"/>
      <c r="F17" s="264"/>
      <c r="G17" s="264"/>
    </row>
    <row r="18" spans="2:7" ht="24" customHeight="1">
      <c r="B18" s="266">
        <v>633</v>
      </c>
      <c r="C18" s="271" t="s">
        <v>361</v>
      </c>
      <c r="D18" s="271"/>
      <c r="E18" s="263">
        <f>SUM(E19:E20)</f>
        <v>0</v>
      </c>
      <c r="F18" s="263">
        <f>SUM(F19:F20)</f>
        <v>0</v>
      </c>
      <c r="G18" s="263">
        <f>SUM(G19:G20)</f>
        <v>0</v>
      </c>
    </row>
    <row r="19" spans="2:7" ht="24" customHeight="1">
      <c r="B19" s="266">
        <v>6331</v>
      </c>
      <c r="C19" s="271" t="s">
        <v>360</v>
      </c>
      <c r="D19" s="271" t="s">
        <v>346</v>
      </c>
      <c r="E19" s="264"/>
      <c r="F19" s="264"/>
      <c r="G19" s="264"/>
    </row>
    <row r="20" spans="2:7" ht="24" customHeight="1">
      <c r="B20" s="266">
        <v>6332</v>
      </c>
      <c r="C20" s="271" t="s">
        <v>359</v>
      </c>
      <c r="D20" s="271" t="s">
        <v>346</v>
      </c>
      <c r="E20" s="264"/>
      <c r="F20" s="264"/>
      <c r="G20" s="264"/>
    </row>
    <row r="21" spans="2:7" ht="24" customHeight="1">
      <c r="B21" s="266">
        <v>634</v>
      </c>
      <c r="C21" s="271" t="s">
        <v>358</v>
      </c>
      <c r="D21" s="271"/>
      <c r="E21" s="263">
        <f>SUM(E22:E23)</f>
        <v>0</v>
      </c>
      <c r="F21" s="263">
        <f>SUM(F22:F23)</f>
        <v>0</v>
      </c>
      <c r="G21" s="263">
        <f>SUM(G22:G23)</f>
        <v>0</v>
      </c>
    </row>
    <row r="22" spans="2:7" ht="24" customHeight="1">
      <c r="B22" s="266">
        <v>6341</v>
      </c>
      <c r="C22" s="271" t="s">
        <v>357</v>
      </c>
      <c r="D22" s="271" t="s">
        <v>346</v>
      </c>
      <c r="E22" s="264"/>
      <c r="F22" s="264"/>
      <c r="G22" s="264"/>
    </row>
    <row r="23" spans="2:7" ht="24" customHeight="1">
      <c r="B23" s="266">
        <v>6342</v>
      </c>
      <c r="C23" s="271" t="s">
        <v>356</v>
      </c>
      <c r="D23" s="271" t="s">
        <v>346</v>
      </c>
      <c r="E23" s="264"/>
      <c r="F23" s="264"/>
      <c r="G23" s="264"/>
    </row>
    <row r="24" spans="2:7" ht="24" customHeight="1">
      <c r="B24" s="266">
        <v>635</v>
      </c>
      <c r="C24" s="271" t="s">
        <v>355</v>
      </c>
      <c r="D24" s="271"/>
      <c r="E24" s="263">
        <f>SUM(E25:E26)</f>
        <v>0</v>
      </c>
      <c r="F24" s="263">
        <f>SUM(F25:F26)</f>
        <v>0</v>
      </c>
      <c r="G24" s="263">
        <f>SUM(G25:G26)</f>
        <v>0</v>
      </c>
    </row>
    <row r="25" spans="2:7" ht="24" customHeight="1">
      <c r="B25" s="266">
        <v>6351</v>
      </c>
      <c r="C25" s="271" t="s">
        <v>354</v>
      </c>
      <c r="D25" s="271" t="s">
        <v>346</v>
      </c>
      <c r="E25" s="264"/>
      <c r="F25" s="264"/>
      <c r="G25" s="264"/>
    </row>
    <row r="26" spans="2:7" ht="24" customHeight="1">
      <c r="B26" s="266">
        <v>6352</v>
      </c>
      <c r="C26" s="271" t="s">
        <v>353</v>
      </c>
      <c r="D26" s="271" t="s">
        <v>346</v>
      </c>
      <c r="E26" s="264"/>
      <c r="F26" s="264"/>
      <c r="G26" s="264"/>
    </row>
    <row r="27" spans="2:7" ht="24" customHeight="1">
      <c r="B27" s="274" t="s">
        <v>352</v>
      </c>
      <c r="C27" s="268" t="s">
        <v>351</v>
      </c>
      <c r="D27" s="268"/>
      <c r="E27" s="263">
        <f>SUM(E28:E29)</f>
        <v>7587500</v>
      </c>
      <c r="F27" s="263">
        <f>SUM(F28:F29)</f>
        <v>7607874</v>
      </c>
      <c r="G27" s="263">
        <f>SUM(G28:G29)</f>
        <v>7625998</v>
      </c>
    </row>
    <row r="28" spans="2:7" ht="24" customHeight="1">
      <c r="B28" s="266" t="s">
        <v>350</v>
      </c>
      <c r="C28" s="271" t="s">
        <v>349</v>
      </c>
      <c r="D28" s="271" t="s">
        <v>346</v>
      </c>
      <c r="E28" s="264">
        <v>7587500</v>
      </c>
      <c r="F28" s="264">
        <v>7607874</v>
      </c>
      <c r="G28" s="264">
        <v>7625998</v>
      </c>
    </row>
    <row r="29" spans="2:7" ht="24" customHeight="1">
      <c r="B29" s="266" t="s">
        <v>348</v>
      </c>
      <c r="C29" s="271" t="s">
        <v>347</v>
      </c>
      <c r="D29" s="271" t="s">
        <v>346</v>
      </c>
      <c r="E29" s="264"/>
      <c r="F29" s="264"/>
      <c r="G29" s="264"/>
    </row>
    <row r="30" spans="2:7" ht="24" customHeight="1">
      <c r="B30" s="266" t="s">
        <v>345</v>
      </c>
      <c r="C30" s="271" t="s">
        <v>344</v>
      </c>
      <c r="D30" s="271"/>
      <c r="E30" s="263">
        <f>SUM(E31:E32)</f>
        <v>0</v>
      </c>
      <c r="F30" s="263">
        <f>SUM(F31:F32)</f>
        <v>0</v>
      </c>
      <c r="G30" s="263">
        <f>SUM(G31:G32)</f>
        <v>0</v>
      </c>
    </row>
    <row r="31" spans="2:7" ht="24" customHeight="1">
      <c r="B31" s="266" t="s">
        <v>343</v>
      </c>
      <c r="C31" s="271" t="s">
        <v>342</v>
      </c>
      <c r="D31" s="271" t="s">
        <v>339</v>
      </c>
      <c r="E31" s="264"/>
      <c r="F31" s="264"/>
      <c r="G31" s="264"/>
    </row>
    <row r="32" spans="2:7" ht="24" customHeight="1">
      <c r="B32" s="266" t="s">
        <v>341</v>
      </c>
      <c r="C32" s="271" t="s">
        <v>340</v>
      </c>
      <c r="D32" s="271" t="s">
        <v>339</v>
      </c>
      <c r="E32" s="264"/>
      <c r="F32" s="264"/>
      <c r="G32" s="264"/>
    </row>
    <row r="33" spans="1:7" ht="24" customHeight="1">
      <c r="A33" s="267" t="s">
        <v>28</v>
      </c>
      <c r="B33" s="274">
        <v>64</v>
      </c>
      <c r="C33" s="273" t="s">
        <v>338</v>
      </c>
      <c r="D33" s="273"/>
      <c r="E33" s="263">
        <f>E34+E42+E47+E55</f>
        <v>0</v>
      </c>
      <c r="F33" s="263">
        <f>F34+F42+F47+F55</f>
        <v>0</v>
      </c>
      <c r="G33" s="263">
        <f>G34+G42+G47+G55</f>
        <v>0</v>
      </c>
    </row>
    <row r="34" spans="1:7" ht="24" customHeight="1">
      <c r="B34" s="266">
        <v>641</v>
      </c>
      <c r="C34" s="271" t="s">
        <v>337</v>
      </c>
      <c r="D34" s="271"/>
      <c r="E34" s="263">
        <f>SUM(E35:E41)</f>
        <v>0</v>
      </c>
      <c r="F34" s="263">
        <f>SUM(F35:F41)</f>
        <v>0</v>
      </c>
      <c r="G34" s="263">
        <f>SUM(G35:G41)</f>
        <v>0</v>
      </c>
    </row>
    <row r="35" spans="1:7" ht="24" customHeight="1">
      <c r="B35" s="266">
        <v>6412</v>
      </c>
      <c r="C35" s="271" t="s">
        <v>336</v>
      </c>
      <c r="D35" s="271"/>
      <c r="E35" s="264"/>
      <c r="F35" s="264"/>
      <c r="G35" s="264"/>
    </row>
    <row r="36" spans="1:7" ht="24" customHeight="1">
      <c r="B36" s="266">
        <v>6413</v>
      </c>
      <c r="C36" s="271" t="s">
        <v>335</v>
      </c>
      <c r="D36" s="271" t="s">
        <v>94</v>
      </c>
      <c r="E36" s="264"/>
      <c r="F36" s="264"/>
      <c r="G36" s="264"/>
    </row>
    <row r="37" spans="1:7" ht="24" customHeight="1">
      <c r="B37" s="266">
        <v>6414</v>
      </c>
      <c r="C37" s="271" t="s">
        <v>334</v>
      </c>
      <c r="D37" s="271" t="s">
        <v>94</v>
      </c>
      <c r="E37" s="264"/>
      <c r="F37" s="264"/>
      <c r="G37" s="264"/>
    </row>
    <row r="38" spans="1:7" ht="24" customHeight="1">
      <c r="B38" s="266">
        <v>6415</v>
      </c>
      <c r="C38" s="271" t="s">
        <v>333</v>
      </c>
      <c r="D38" s="271" t="s">
        <v>94</v>
      </c>
      <c r="E38" s="264"/>
      <c r="F38" s="264"/>
      <c r="G38" s="264"/>
    </row>
    <row r="39" spans="1:7" ht="24" customHeight="1">
      <c r="B39" s="266">
        <v>6416</v>
      </c>
      <c r="C39" s="271" t="s">
        <v>332</v>
      </c>
      <c r="D39" s="271" t="s">
        <v>94</v>
      </c>
      <c r="E39" s="264"/>
      <c r="F39" s="264"/>
      <c r="G39" s="264"/>
    </row>
    <row r="40" spans="1:7" ht="24" customHeight="1">
      <c r="B40" s="266">
        <v>6417</v>
      </c>
      <c r="C40" s="271" t="s">
        <v>331</v>
      </c>
      <c r="D40" s="271" t="s">
        <v>94</v>
      </c>
      <c r="E40" s="264"/>
      <c r="F40" s="264"/>
      <c r="G40" s="264"/>
    </row>
    <row r="41" spans="1:7" ht="24" customHeight="1">
      <c r="B41" s="266">
        <v>6419</v>
      </c>
      <c r="C41" s="271" t="s">
        <v>330</v>
      </c>
      <c r="D41" s="271"/>
      <c r="E41" s="264"/>
      <c r="F41" s="264"/>
      <c r="G41" s="264"/>
    </row>
    <row r="42" spans="1:7" ht="24" customHeight="1">
      <c r="B42" s="266">
        <v>642</v>
      </c>
      <c r="C42" s="271" t="s">
        <v>329</v>
      </c>
      <c r="D42" s="271"/>
      <c r="E42" s="263">
        <f>SUM(E43:E46)</f>
        <v>0</v>
      </c>
      <c r="F42" s="263">
        <f>SUM(F43:F46)</f>
        <v>0</v>
      </c>
      <c r="G42" s="263">
        <f>SUM(G43:G46)</f>
        <v>0</v>
      </c>
    </row>
    <row r="43" spans="1:7" ht="24" customHeight="1">
      <c r="B43" s="266">
        <v>6422</v>
      </c>
      <c r="C43" s="271" t="s">
        <v>328</v>
      </c>
      <c r="D43" s="271" t="s">
        <v>94</v>
      </c>
      <c r="E43" s="264"/>
      <c r="F43" s="264"/>
      <c r="G43" s="264"/>
    </row>
    <row r="44" spans="1:7" ht="24" customHeight="1">
      <c r="B44" s="266">
        <v>6423</v>
      </c>
      <c r="C44" s="271" t="s">
        <v>327</v>
      </c>
      <c r="D44" s="271" t="s">
        <v>279</v>
      </c>
      <c r="E44" s="264"/>
      <c r="F44" s="264"/>
      <c r="G44" s="264"/>
    </row>
    <row r="45" spans="1:7" ht="24" customHeight="1">
      <c r="B45" s="266" t="s">
        <v>326</v>
      </c>
      <c r="C45" s="271" t="s">
        <v>325</v>
      </c>
      <c r="D45" s="271"/>
      <c r="E45" s="264"/>
      <c r="F45" s="264"/>
      <c r="G45" s="264"/>
    </row>
    <row r="46" spans="1:7" ht="24" customHeight="1">
      <c r="B46" s="266">
        <v>6429</v>
      </c>
      <c r="C46" s="271" t="s">
        <v>324</v>
      </c>
      <c r="D46" s="271" t="s">
        <v>279</v>
      </c>
      <c r="E46" s="264"/>
      <c r="F46" s="264"/>
      <c r="G46" s="264"/>
    </row>
    <row r="47" spans="1:7" ht="24" customHeight="1">
      <c r="B47" s="266">
        <v>643</v>
      </c>
      <c r="C47" s="271" t="s">
        <v>323</v>
      </c>
      <c r="D47" s="271"/>
      <c r="E47" s="263">
        <f>SUM(E48:E54)</f>
        <v>0</v>
      </c>
      <c r="F47" s="263">
        <f>SUM(F48:F54)</f>
        <v>0</v>
      </c>
      <c r="G47" s="263">
        <f>SUM(G48:G54)</f>
        <v>0</v>
      </c>
    </row>
    <row r="48" spans="1:7" ht="24" customHeight="1">
      <c r="B48" s="266">
        <v>6431</v>
      </c>
      <c r="C48" s="271" t="s">
        <v>322</v>
      </c>
      <c r="D48" s="271"/>
      <c r="E48" s="264"/>
      <c r="F48" s="264"/>
      <c r="G48" s="264"/>
    </row>
    <row r="49" spans="1:7" ht="24" customHeight="1">
      <c r="B49" s="266">
        <v>6432</v>
      </c>
      <c r="C49" s="283" t="s">
        <v>321</v>
      </c>
      <c r="D49" s="283" t="s">
        <v>94</v>
      </c>
      <c r="E49" s="264"/>
      <c r="F49" s="264"/>
      <c r="G49" s="264"/>
    </row>
    <row r="50" spans="1:7" ht="24" customHeight="1">
      <c r="B50" s="266">
        <v>6433</v>
      </c>
      <c r="C50" s="283" t="s">
        <v>320</v>
      </c>
      <c r="D50" s="283"/>
      <c r="E50" s="264"/>
      <c r="F50" s="264"/>
      <c r="G50" s="264"/>
    </row>
    <row r="51" spans="1:7" ht="24" customHeight="1">
      <c r="B51" s="266">
        <v>6434</v>
      </c>
      <c r="C51" s="271" t="s">
        <v>319</v>
      </c>
      <c r="D51" s="271" t="s">
        <v>94</v>
      </c>
      <c r="E51" s="264"/>
      <c r="F51" s="264"/>
      <c r="G51" s="264"/>
    </row>
    <row r="52" spans="1:7" ht="24" customHeight="1">
      <c r="B52" s="266">
        <v>6435</v>
      </c>
      <c r="C52" s="283" t="s">
        <v>318</v>
      </c>
      <c r="D52" s="283"/>
      <c r="E52" s="264"/>
      <c r="F52" s="264"/>
      <c r="G52" s="264"/>
    </row>
    <row r="53" spans="1:7" ht="24" customHeight="1">
      <c r="B53" s="266">
        <v>6436</v>
      </c>
      <c r="C53" s="283" t="s">
        <v>317</v>
      </c>
      <c r="D53" s="283" t="s">
        <v>94</v>
      </c>
      <c r="E53" s="264"/>
      <c r="F53" s="264"/>
      <c r="G53" s="264"/>
    </row>
    <row r="54" spans="1:7" ht="24" customHeight="1">
      <c r="B54" s="266">
        <v>6437</v>
      </c>
      <c r="C54" s="271" t="s">
        <v>316</v>
      </c>
      <c r="D54" s="271"/>
      <c r="E54" s="264"/>
      <c r="F54" s="264"/>
      <c r="G54" s="264"/>
    </row>
    <row r="55" spans="1:7" ht="24" customHeight="1">
      <c r="B55" s="266" t="s">
        <v>315</v>
      </c>
      <c r="C55" s="271" t="s">
        <v>314</v>
      </c>
      <c r="D55" s="271"/>
      <c r="E55" s="263">
        <f>SUM(E56:E61)</f>
        <v>0</v>
      </c>
      <c r="F55" s="263">
        <f>SUM(F56:F61)</f>
        <v>0</v>
      </c>
      <c r="G55" s="263">
        <f>SUM(G56:G61)</f>
        <v>0</v>
      </c>
    </row>
    <row r="56" spans="1:7" ht="24" customHeight="1">
      <c r="B56" s="266" t="s">
        <v>313</v>
      </c>
      <c r="C56" s="271" t="s">
        <v>312</v>
      </c>
      <c r="D56" s="271"/>
      <c r="E56" s="264"/>
      <c r="F56" s="264"/>
      <c r="G56" s="264"/>
    </row>
    <row r="57" spans="1:7" ht="24" customHeight="1">
      <c r="B57" s="266" t="s">
        <v>311</v>
      </c>
      <c r="C57" s="271" t="s">
        <v>310</v>
      </c>
      <c r="D57" s="271"/>
      <c r="E57" s="264"/>
      <c r="F57" s="264"/>
      <c r="G57" s="264"/>
    </row>
    <row r="58" spans="1:7" ht="24" customHeight="1">
      <c r="B58" s="266" t="s">
        <v>309</v>
      </c>
      <c r="C58" s="271" t="s">
        <v>308</v>
      </c>
      <c r="D58" s="271"/>
      <c r="E58" s="264"/>
      <c r="F58" s="264"/>
      <c r="G58" s="264"/>
    </row>
    <row r="59" spans="1:7" ht="24" customHeight="1">
      <c r="B59" s="266" t="s">
        <v>307</v>
      </c>
      <c r="C59" s="271" t="s">
        <v>306</v>
      </c>
      <c r="D59" s="271"/>
      <c r="E59" s="264"/>
      <c r="F59" s="264"/>
      <c r="G59" s="264"/>
    </row>
    <row r="60" spans="1:7" ht="24" customHeight="1">
      <c r="B60" s="266" t="s">
        <v>305</v>
      </c>
      <c r="C60" s="271" t="s">
        <v>304</v>
      </c>
      <c r="D60" s="271"/>
      <c r="E60" s="264"/>
      <c r="F60" s="264"/>
      <c r="G60" s="264"/>
    </row>
    <row r="61" spans="1:7" ht="24" customHeight="1">
      <c r="B61" s="266" t="s">
        <v>303</v>
      </c>
      <c r="C61" s="265" t="s">
        <v>302</v>
      </c>
      <c r="D61" s="265"/>
      <c r="E61" s="264"/>
      <c r="F61" s="264"/>
      <c r="G61" s="264"/>
    </row>
    <row r="62" spans="1:7" ht="24" customHeight="1">
      <c r="A62" s="267" t="s">
        <v>29</v>
      </c>
      <c r="B62" s="274">
        <v>65</v>
      </c>
      <c r="C62" s="273" t="s">
        <v>301</v>
      </c>
      <c r="D62" s="273"/>
      <c r="E62" s="263">
        <f>E63+E68</f>
        <v>118000</v>
      </c>
      <c r="F62" s="263">
        <f>F63+F68</f>
        <v>120700</v>
      </c>
      <c r="G62" s="263">
        <f>G63+G68</f>
        <v>122000</v>
      </c>
    </row>
    <row r="63" spans="1:7" ht="24" customHeight="1">
      <c r="B63" s="266">
        <v>651</v>
      </c>
      <c r="C63" s="271" t="s">
        <v>300</v>
      </c>
      <c r="D63" s="271"/>
      <c r="E63" s="263">
        <f>SUM(E64:E67)</f>
        <v>0</v>
      </c>
      <c r="F63" s="263">
        <f>SUM(F64:F67)</f>
        <v>0</v>
      </c>
      <c r="G63" s="263">
        <f>SUM(G64:G67)</f>
        <v>0</v>
      </c>
    </row>
    <row r="64" spans="1:7" ht="24" customHeight="1">
      <c r="B64" s="266">
        <v>6511</v>
      </c>
      <c r="C64" s="271" t="s">
        <v>299</v>
      </c>
      <c r="D64" s="271"/>
      <c r="E64" s="264"/>
      <c r="F64" s="264"/>
      <c r="G64" s="264"/>
    </row>
    <row r="65" spans="1:7" ht="24" customHeight="1">
      <c r="B65" s="266">
        <v>6512</v>
      </c>
      <c r="C65" s="271" t="s">
        <v>298</v>
      </c>
      <c r="D65" s="271" t="s">
        <v>94</v>
      </c>
      <c r="E65" s="264"/>
      <c r="F65" s="264"/>
      <c r="G65" s="264"/>
    </row>
    <row r="66" spans="1:7" ht="24" customHeight="1">
      <c r="B66" s="266">
        <v>6513</v>
      </c>
      <c r="C66" s="271" t="s">
        <v>297</v>
      </c>
      <c r="D66" s="271" t="s">
        <v>94</v>
      </c>
      <c r="E66" s="264"/>
      <c r="F66" s="264"/>
      <c r="G66" s="264"/>
    </row>
    <row r="67" spans="1:7" ht="24" customHeight="1">
      <c r="B67" s="266">
        <v>6514</v>
      </c>
      <c r="C67" s="271" t="s">
        <v>296</v>
      </c>
      <c r="D67" s="271" t="s">
        <v>279</v>
      </c>
      <c r="E67" s="264"/>
      <c r="F67" s="264"/>
      <c r="G67" s="264"/>
    </row>
    <row r="68" spans="1:7" ht="24" customHeight="1">
      <c r="B68" s="266">
        <v>652</v>
      </c>
      <c r="C68" s="271" t="s">
        <v>295</v>
      </c>
      <c r="D68" s="271"/>
      <c r="E68" s="263">
        <f>SUM(E69:E71)</f>
        <v>118000</v>
      </c>
      <c r="F68" s="263">
        <f>SUM(F69:F71)</f>
        <v>120700</v>
      </c>
      <c r="G68" s="263">
        <f>SUM(G69:G71)</f>
        <v>122000</v>
      </c>
    </row>
    <row r="69" spans="1:7" ht="24" customHeight="1">
      <c r="B69" s="266">
        <v>6526</v>
      </c>
      <c r="C69" s="271" t="s">
        <v>294</v>
      </c>
      <c r="D69" s="271" t="s">
        <v>94</v>
      </c>
      <c r="E69" s="264">
        <v>118000</v>
      </c>
      <c r="F69" s="264">
        <v>120700</v>
      </c>
      <c r="G69" s="264">
        <v>122000</v>
      </c>
    </row>
    <row r="70" spans="1:7" ht="24" customHeight="1">
      <c r="B70" s="266" t="s">
        <v>293</v>
      </c>
      <c r="C70" s="271" t="s">
        <v>292</v>
      </c>
      <c r="D70" s="271" t="s">
        <v>94</v>
      </c>
      <c r="E70" s="264"/>
      <c r="F70" s="264"/>
      <c r="G70" s="264"/>
    </row>
    <row r="71" spans="1:7" ht="24" customHeight="1">
      <c r="B71" s="266" t="s">
        <v>291</v>
      </c>
      <c r="C71" s="271" t="s">
        <v>290</v>
      </c>
      <c r="D71" s="271"/>
      <c r="E71" s="264"/>
      <c r="F71" s="264"/>
      <c r="G71" s="264"/>
    </row>
    <row r="72" spans="1:7" ht="24" customHeight="1">
      <c r="A72" s="267" t="s">
        <v>30</v>
      </c>
      <c r="B72" s="274">
        <v>66</v>
      </c>
      <c r="C72" s="282" t="s">
        <v>289</v>
      </c>
      <c r="D72" s="282"/>
      <c r="E72" s="263">
        <f>E73+E76</f>
        <v>20000</v>
      </c>
      <c r="F72" s="263">
        <f>F73+F76</f>
        <v>20000</v>
      </c>
      <c r="G72" s="263">
        <f>G73+G76</f>
        <v>20000</v>
      </c>
    </row>
    <row r="73" spans="1:7" ht="24" customHeight="1">
      <c r="B73" s="266">
        <v>661</v>
      </c>
      <c r="C73" s="271" t="s">
        <v>288</v>
      </c>
      <c r="D73" s="271"/>
      <c r="E73" s="263">
        <f>SUM(E74:E75)</f>
        <v>20000</v>
      </c>
      <c r="F73" s="263">
        <f>SUM(F74:F75)</f>
        <v>20000</v>
      </c>
      <c r="G73" s="263">
        <f>SUM(G74:G75)</f>
        <v>20000</v>
      </c>
    </row>
    <row r="74" spans="1:7" ht="24" customHeight="1">
      <c r="B74" s="266">
        <v>6614</v>
      </c>
      <c r="C74" s="271" t="s">
        <v>287</v>
      </c>
      <c r="D74" s="271" t="s">
        <v>39</v>
      </c>
      <c r="E74" s="264">
        <v>20000</v>
      </c>
      <c r="F74" s="264">
        <v>20000</v>
      </c>
      <c r="G74" s="264">
        <v>20000</v>
      </c>
    </row>
    <row r="75" spans="1:7" ht="24" customHeight="1">
      <c r="B75" s="266">
        <v>6615</v>
      </c>
      <c r="C75" s="271" t="s">
        <v>286</v>
      </c>
      <c r="D75" s="271" t="s">
        <v>39</v>
      </c>
      <c r="E75" s="264"/>
      <c r="F75" s="264"/>
      <c r="G75" s="264"/>
    </row>
    <row r="76" spans="1:7" ht="24" customHeight="1">
      <c r="B76" s="266">
        <v>663</v>
      </c>
      <c r="C76" s="265" t="s">
        <v>285</v>
      </c>
      <c r="D76" s="265"/>
      <c r="E76" s="263">
        <f>SUM(E77:E78)</f>
        <v>0</v>
      </c>
      <c r="F76" s="263">
        <f>SUM(F77:F78)</f>
        <v>0</v>
      </c>
      <c r="G76" s="263">
        <f>SUM(G77:G78)</f>
        <v>0</v>
      </c>
    </row>
    <row r="77" spans="1:7" ht="24" customHeight="1">
      <c r="B77" s="266">
        <v>6631</v>
      </c>
      <c r="C77" s="271" t="s">
        <v>153</v>
      </c>
      <c r="D77" s="271" t="s">
        <v>283</v>
      </c>
      <c r="E77" s="264"/>
      <c r="F77" s="264"/>
      <c r="G77" s="264"/>
    </row>
    <row r="78" spans="1:7" ht="24" customHeight="1">
      <c r="B78" s="266">
        <v>6632</v>
      </c>
      <c r="C78" s="265" t="s">
        <v>284</v>
      </c>
      <c r="D78" s="265" t="s">
        <v>283</v>
      </c>
      <c r="E78" s="264"/>
      <c r="F78" s="264"/>
      <c r="G78" s="264"/>
    </row>
    <row r="79" spans="1:7" ht="24" customHeight="1">
      <c r="A79" s="267"/>
      <c r="B79" s="274" t="s">
        <v>219</v>
      </c>
      <c r="C79" s="268" t="s">
        <v>218</v>
      </c>
      <c r="D79" s="268"/>
      <c r="E79" s="263">
        <f t="shared" ref="E79:G80" si="0">E80</f>
        <v>0</v>
      </c>
      <c r="F79" s="263">
        <f t="shared" si="0"/>
        <v>0</v>
      </c>
      <c r="G79" s="263">
        <f t="shared" si="0"/>
        <v>0</v>
      </c>
    </row>
    <row r="80" spans="1:7" ht="24" customHeight="1">
      <c r="A80" s="267" t="s">
        <v>31</v>
      </c>
      <c r="B80" s="266" t="s">
        <v>282</v>
      </c>
      <c r="C80" s="265" t="s">
        <v>280</v>
      </c>
      <c r="D80" s="265"/>
      <c r="E80" s="263">
        <f t="shared" si="0"/>
        <v>0</v>
      </c>
      <c r="F80" s="263">
        <f t="shared" si="0"/>
        <v>0</v>
      </c>
      <c r="G80" s="263">
        <f t="shared" si="0"/>
        <v>0</v>
      </c>
    </row>
    <row r="81" spans="1:7" ht="24" customHeight="1">
      <c r="B81" s="266" t="s">
        <v>281</v>
      </c>
      <c r="C81" s="265" t="s">
        <v>280</v>
      </c>
      <c r="D81" s="265" t="s">
        <v>279</v>
      </c>
      <c r="E81" s="264"/>
      <c r="F81" s="264"/>
      <c r="G81" s="264"/>
    </row>
    <row r="82" spans="1:7" ht="24" customHeight="1">
      <c r="A82" s="267" t="s">
        <v>32</v>
      </c>
      <c r="B82" s="274">
        <v>68</v>
      </c>
      <c r="C82" s="273" t="s">
        <v>278</v>
      </c>
      <c r="D82" s="273"/>
      <c r="E82" s="263">
        <f t="shared" ref="E82:G83" si="1">E83</f>
        <v>0</v>
      </c>
      <c r="F82" s="263">
        <f t="shared" si="1"/>
        <v>0</v>
      </c>
      <c r="G82" s="263">
        <f t="shared" si="1"/>
        <v>0</v>
      </c>
    </row>
    <row r="83" spans="1:7" ht="24" customHeight="1">
      <c r="B83" s="266">
        <v>683</v>
      </c>
      <c r="C83" s="271" t="s">
        <v>277</v>
      </c>
      <c r="D83" s="271"/>
      <c r="E83" s="263">
        <f t="shared" si="1"/>
        <v>0</v>
      </c>
      <c r="F83" s="263">
        <f t="shared" si="1"/>
        <v>0</v>
      </c>
      <c r="G83" s="263">
        <f t="shared" si="1"/>
        <v>0</v>
      </c>
    </row>
    <row r="84" spans="1:7" ht="24" customHeight="1">
      <c r="B84" s="266">
        <v>6831</v>
      </c>
      <c r="C84" s="271" t="s">
        <v>276</v>
      </c>
      <c r="D84" s="271" t="s">
        <v>94</v>
      </c>
      <c r="E84" s="264"/>
      <c r="F84" s="264"/>
      <c r="G84" s="264"/>
    </row>
    <row r="85" spans="1:7" ht="24" customHeight="1">
      <c r="B85" s="274">
        <v>7</v>
      </c>
      <c r="C85" s="273" t="s">
        <v>275</v>
      </c>
      <c r="D85" s="273"/>
      <c r="E85" s="263">
        <f>E86+E110</f>
        <v>0</v>
      </c>
      <c r="F85" s="263">
        <f>F86+F110</f>
        <v>0</v>
      </c>
      <c r="G85" s="263">
        <f>G86+G110</f>
        <v>0</v>
      </c>
    </row>
    <row r="86" spans="1:7" ht="24" customHeight="1">
      <c r="A86" s="267" t="s">
        <v>274</v>
      </c>
      <c r="B86" s="274">
        <v>72</v>
      </c>
      <c r="C86" s="268" t="s">
        <v>273</v>
      </c>
      <c r="D86" s="268"/>
      <c r="E86" s="263">
        <f>E87+E91+E99+E101+E106</f>
        <v>0</v>
      </c>
      <c r="F86" s="263">
        <f>F87+F91+F99+F101+F106</f>
        <v>0</v>
      </c>
      <c r="G86" s="263">
        <f>G87+G91+G99+G101+G106</f>
        <v>0</v>
      </c>
    </row>
    <row r="87" spans="1:7" ht="24" customHeight="1">
      <c r="B87" s="266">
        <v>721</v>
      </c>
      <c r="C87" s="271" t="s">
        <v>272</v>
      </c>
      <c r="D87" s="271"/>
      <c r="E87" s="263">
        <f>SUM(E88:E90)</f>
        <v>0</v>
      </c>
      <c r="F87" s="263">
        <f>SUM(F88:F90)</f>
        <v>0</v>
      </c>
      <c r="G87" s="263">
        <f>SUM(G88:G90)</f>
        <v>0</v>
      </c>
    </row>
    <row r="88" spans="1:7" ht="24" customHeight="1">
      <c r="B88" s="266">
        <v>7211</v>
      </c>
      <c r="C88" s="271" t="s">
        <v>271</v>
      </c>
      <c r="D88" s="271" t="s">
        <v>94</v>
      </c>
      <c r="E88" s="264"/>
      <c r="F88" s="264"/>
      <c r="G88" s="264"/>
    </row>
    <row r="89" spans="1:7" ht="24" customHeight="1">
      <c r="B89" s="266">
        <v>7212</v>
      </c>
      <c r="C89" s="271" t="s">
        <v>174</v>
      </c>
      <c r="D89" s="271" t="s">
        <v>94</v>
      </c>
      <c r="E89" s="264"/>
      <c r="F89" s="264"/>
      <c r="G89" s="264"/>
    </row>
    <row r="90" spans="1:7" ht="24" customHeight="1">
      <c r="B90" s="266">
        <v>7214</v>
      </c>
      <c r="C90" s="271" t="s">
        <v>270</v>
      </c>
      <c r="D90" s="271" t="s">
        <v>94</v>
      </c>
      <c r="E90" s="264"/>
      <c r="F90" s="264"/>
      <c r="G90" s="264"/>
    </row>
    <row r="91" spans="1:7" ht="24" customHeight="1">
      <c r="B91" s="266">
        <v>722</v>
      </c>
      <c r="C91" s="271" t="s">
        <v>269</v>
      </c>
      <c r="D91" s="271"/>
      <c r="E91" s="263">
        <f>SUM(E92:E98)</f>
        <v>0</v>
      </c>
      <c r="F91" s="263">
        <f>SUM(F92:F98)</f>
        <v>0</v>
      </c>
      <c r="G91" s="263">
        <f>SUM(G92:G98)</f>
        <v>0</v>
      </c>
    </row>
    <row r="92" spans="1:7" ht="24" customHeight="1">
      <c r="B92" s="266">
        <v>7221</v>
      </c>
      <c r="C92" s="271" t="s">
        <v>144</v>
      </c>
      <c r="D92" s="271" t="s">
        <v>94</v>
      </c>
      <c r="E92" s="264"/>
      <c r="F92" s="264"/>
      <c r="G92" s="264"/>
    </row>
    <row r="93" spans="1:7" ht="24" customHeight="1">
      <c r="B93" s="266">
        <v>7222</v>
      </c>
      <c r="C93" s="271" t="s">
        <v>268</v>
      </c>
      <c r="D93" s="271" t="s">
        <v>94</v>
      </c>
      <c r="E93" s="264"/>
      <c r="F93" s="264"/>
      <c r="G93" s="264"/>
    </row>
    <row r="94" spans="1:7" ht="24" customHeight="1">
      <c r="B94" s="266">
        <v>7223</v>
      </c>
      <c r="C94" s="271" t="s">
        <v>267</v>
      </c>
      <c r="D94" s="271" t="s">
        <v>94</v>
      </c>
      <c r="E94" s="264"/>
      <c r="F94" s="264"/>
      <c r="G94" s="264"/>
    </row>
    <row r="95" spans="1:7" ht="24" customHeight="1">
      <c r="B95" s="266">
        <v>7224</v>
      </c>
      <c r="C95" s="271" t="s">
        <v>266</v>
      </c>
      <c r="D95" s="271" t="s">
        <v>94</v>
      </c>
      <c r="E95" s="264"/>
      <c r="F95" s="264"/>
      <c r="G95" s="264"/>
    </row>
    <row r="96" spans="1:7" ht="24" customHeight="1">
      <c r="B96" s="266">
        <v>7225</v>
      </c>
      <c r="C96" s="271" t="s">
        <v>265</v>
      </c>
      <c r="D96" s="271" t="s">
        <v>94</v>
      </c>
      <c r="E96" s="264"/>
      <c r="F96" s="264"/>
      <c r="G96" s="264"/>
    </row>
    <row r="97" spans="1:7" ht="24" customHeight="1">
      <c r="B97" s="266">
        <v>7226</v>
      </c>
      <c r="C97" s="271" t="s">
        <v>264</v>
      </c>
      <c r="D97" s="271" t="s">
        <v>94</v>
      </c>
      <c r="E97" s="264"/>
      <c r="F97" s="264"/>
      <c r="G97" s="264"/>
    </row>
    <row r="98" spans="1:7" ht="24" customHeight="1">
      <c r="B98" s="266">
        <v>7227</v>
      </c>
      <c r="C98" s="271" t="s">
        <v>146</v>
      </c>
      <c r="D98" s="271" t="s">
        <v>94</v>
      </c>
      <c r="E98" s="264"/>
      <c r="F98" s="264"/>
      <c r="G98" s="264"/>
    </row>
    <row r="99" spans="1:7" ht="24" customHeight="1">
      <c r="B99" s="266">
        <v>723</v>
      </c>
      <c r="C99" s="265" t="s">
        <v>263</v>
      </c>
      <c r="D99" s="265"/>
      <c r="E99" s="263">
        <f>SUM(E100:E100)</f>
        <v>0</v>
      </c>
      <c r="F99" s="263">
        <f>SUM(F100:F100)</f>
        <v>0</v>
      </c>
      <c r="G99" s="263">
        <f>SUM(G100:G100)</f>
        <v>0</v>
      </c>
    </row>
    <row r="100" spans="1:7" ht="24" customHeight="1">
      <c r="B100" s="266">
        <v>7231</v>
      </c>
      <c r="C100" s="271" t="s">
        <v>178</v>
      </c>
      <c r="D100" s="271" t="s">
        <v>94</v>
      </c>
      <c r="E100" s="264"/>
      <c r="F100" s="264"/>
      <c r="G100" s="264"/>
    </row>
    <row r="101" spans="1:7" ht="24" customHeight="1">
      <c r="B101" s="266">
        <v>724</v>
      </c>
      <c r="C101" s="265" t="s">
        <v>262</v>
      </c>
      <c r="D101" s="265"/>
      <c r="E101" s="263">
        <f>SUM(E102:E105)</f>
        <v>0</v>
      </c>
      <c r="F101" s="263">
        <f>SUM(F102:F105)</f>
        <v>0</v>
      </c>
      <c r="G101" s="263">
        <f>SUM(G102:G105)</f>
        <v>0</v>
      </c>
    </row>
    <row r="102" spans="1:7" ht="24" customHeight="1">
      <c r="B102" s="266">
        <v>7241</v>
      </c>
      <c r="C102" s="271" t="s">
        <v>261</v>
      </c>
      <c r="D102" s="271" t="s">
        <v>94</v>
      </c>
      <c r="E102" s="264"/>
      <c r="F102" s="264"/>
      <c r="G102" s="264"/>
    </row>
    <row r="103" spans="1:7" ht="24" customHeight="1">
      <c r="B103" s="266">
        <v>7242</v>
      </c>
      <c r="C103" s="271" t="s">
        <v>260</v>
      </c>
      <c r="D103" s="271" t="s">
        <v>94</v>
      </c>
      <c r="E103" s="264"/>
      <c r="F103" s="264"/>
      <c r="G103" s="264"/>
    </row>
    <row r="104" spans="1:7" ht="24" customHeight="1">
      <c r="B104" s="266">
        <v>7243</v>
      </c>
      <c r="C104" s="271" t="s">
        <v>259</v>
      </c>
      <c r="D104" s="271" t="s">
        <v>94</v>
      </c>
      <c r="E104" s="264"/>
      <c r="F104" s="264"/>
      <c r="G104" s="264"/>
    </row>
    <row r="105" spans="1:7" ht="24" customHeight="1">
      <c r="B105" s="266">
        <v>7244</v>
      </c>
      <c r="C105" s="271" t="s">
        <v>258</v>
      </c>
      <c r="D105" s="271" t="s">
        <v>94</v>
      </c>
      <c r="E105" s="264"/>
      <c r="F105" s="264"/>
      <c r="G105" s="264"/>
    </row>
    <row r="106" spans="1:7" ht="24" customHeight="1">
      <c r="B106" s="266">
        <v>726</v>
      </c>
      <c r="C106" s="271" t="s">
        <v>257</v>
      </c>
      <c r="D106" s="271"/>
      <c r="E106" s="263">
        <f>SUM(E107:E109)</f>
        <v>0</v>
      </c>
      <c r="F106" s="263">
        <f>SUM(F107:F109)</f>
        <v>0</v>
      </c>
      <c r="G106" s="263">
        <f>SUM(G107:G109)</f>
        <v>0</v>
      </c>
    </row>
    <row r="107" spans="1:7" ht="24" customHeight="1">
      <c r="B107" s="266">
        <v>7262</v>
      </c>
      <c r="C107" s="271" t="s">
        <v>256</v>
      </c>
      <c r="D107" s="271"/>
      <c r="E107" s="264"/>
      <c r="F107" s="264"/>
      <c r="G107" s="264"/>
    </row>
    <row r="108" spans="1:7" ht="24" customHeight="1">
      <c r="B108" s="266">
        <v>7263</v>
      </c>
      <c r="C108" s="271" t="s">
        <v>255</v>
      </c>
      <c r="D108" s="271"/>
      <c r="E108" s="264"/>
      <c r="F108" s="264"/>
      <c r="G108" s="264"/>
    </row>
    <row r="109" spans="1:7" ht="24" customHeight="1">
      <c r="B109" s="266">
        <v>7264</v>
      </c>
      <c r="C109" s="271" t="s">
        <v>254</v>
      </c>
      <c r="D109" s="271" t="s">
        <v>94</v>
      </c>
      <c r="E109" s="264"/>
      <c r="F109" s="264"/>
      <c r="G109" s="264"/>
    </row>
    <row r="110" spans="1:7" ht="24" customHeight="1">
      <c r="A110" s="267" t="s">
        <v>253</v>
      </c>
      <c r="B110" s="274">
        <v>73</v>
      </c>
      <c r="C110" s="273" t="s">
        <v>252</v>
      </c>
      <c r="D110" s="273"/>
      <c r="E110" s="263">
        <f>E111</f>
        <v>0</v>
      </c>
      <c r="F110" s="263">
        <f>F111</f>
        <v>0</v>
      </c>
      <c r="G110" s="263">
        <f>G111</f>
        <v>0</v>
      </c>
    </row>
    <row r="111" spans="1:7" ht="24" customHeight="1">
      <c r="A111" s="267"/>
      <c r="B111" s="266">
        <v>731</v>
      </c>
      <c r="C111" s="271" t="s">
        <v>252</v>
      </c>
      <c r="D111" s="271"/>
      <c r="E111" s="263">
        <f>SUM(E112:E112)</f>
        <v>0</v>
      </c>
      <c r="F111" s="263">
        <f>SUM(F112:F112)</f>
        <v>0</v>
      </c>
      <c r="G111" s="263">
        <f>SUM(G112:G112)</f>
        <v>0</v>
      </c>
    </row>
    <row r="112" spans="1:7" ht="24" customHeight="1">
      <c r="B112" s="266">
        <v>7312</v>
      </c>
      <c r="C112" s="271" t="s">
        <v>251</v>
      </c>
      <c r="D112" s="271"/>
      <c r="E112" s="264"/>
      <c r="F112" s="264"/>
      <c r="G112" s="264"/>
    </row>
    <row r="113" spans="1:8" ht="24" customHeight="1">
      <c r="B113" s="274">
        <v>8</v>
      </c>
      <c r="C113" s="273" t="s">
        <v>250</v>
      </c>
      <c r="D113" s="273"/>
      <c r="E113" s="263">
        <f>E114+E121+E124</f>
        <v>0</v>
      </c>
      <c r="F113" s="263">
        <f>F114+F121+F124</f>
        <v>0</v>
      </c>
      <c r="G113" s="263">
        <f>G114+G121+G124</f>
        <v>0</v>
      </c>
      <c r="H113" s="262"/>
    </row>
    <row r="114" spans="1:8" ht="24" customHeight="1">
      <c r="A114" s="267" t="s">
        <v>249</v>
      </c>
      <c r="B114" s="274" t="s">
        <v>222</v>
      </c>
      <c r="C114" s="281" t="s">
        <v>248</v>
      </c>
      <c r="D114" s="281"/>
      <c r="E114" s="263">
        <f>E115+E117+E119</f>
        <v>0</v>
      </c>
      <c r="F114" s="263">
        <f>F115+F117+F119</f>
        <v>0</v>
      </c>
      <c r="G114" s="263">
        <f>G115+G117+G119</f>
        <v>0</v>
      </c>
      <c r="H114" s="262"/>
    </row>
    <row r="115" spans="1:8" ht="24" customHeight="1">
      <c r="B115" s="266" t="s">
        <v>247</v>
      </c>
      <c r="C115" s="280" t="s">
        <v>246</v>
      </c>
      <c r="D115" s="280"/>
      <c r="E115" s="263">
        <f>E116</f>
        <v>0</v>
      </c>
      <c r="F115" s="263">
        <f>F116</f>
        <v>0</v>
      </c>
      <c r="G115" s="263">
        <f>G116</f>
        <v>0</v>
      </c>
      <c r="H115" s="262"/>
    </row>
    <row r="116" spans="1:8" ht="24" customHeight="1">
      <c r="B116" s="266" t="s">
        <v>245</v>
      </c>
      <c r="C116" s="280" t="s">
        <v>244</v>
      </c>
      <c r="D116" s="280">
        <v>11</v>
      </c>
      <c r="E116" s="264"/>
      <c r="F116" s="264"/>
      <c r="G116" s="264"/>
      <c r="H116" s="262"/>
    </row>
    <row r="117" spans="1:8" ht="24" customHeight="1">
      <c r="B117" s="279">
        <v>813</v>
      </c>
      <c r="C117" s="278" t="s">
        <v>243</v>
      </c>
      <c r="D117" s="278"/>
      <c r="E117" s="263">
        <f>E118</f>
        <v>0</v>
      </c>
      <c r="F117" s="263">
        <f>F118</f>
        <v>0</v>
      </c>
      <c r="G117" s="263">
        <f>G118</f>
        <v>0</v>
      </c>
      <c r="H117" s="262"/>
    </row>
    <row r="118" spans="1:8" ht="24" customHeight="1">
      <c r="B118" s="279">
        <v>8134</v>
      </c>
      <c r="C118" s="278" t="s">
        <v>242</v>
      </c>
      <c r="D118" s="278"/>
      <c r="E118" s="264"/>
      <c r="F118" s="264"/>
      <c r="G118" s="264"/>
      <c r="H118" s="262"/>
    </row>
    <row r="119" spans="1:8" ht="24" customHeight="1">
      <c r="B119" s="266" t="s">
        <v>241</v>
      </c>
      <c r="C119" s="273" t="str">
        <f>'[1]svi uredi'!B237</f>
        <v>Primici od povrata depozita i jamčevnih pologa</v>
      </c>
      <c r="D119" s="273"/>
      <c r="E119" s="263">
        <f>E120</f>
        <v>0</v>
      </c>
      <c r="F119" s="263">
        <f>F120</f>
        <v>0</v>
      </c>
      <c r="G119" s="263">
        <f>G120</f>
        <v>0</v>
      </c>
      <c r="H119" s="262"/>
    </row>
    <row r="120" spans="1:8" ht="24" customHeight="1">
      <c r="B120" s="275">
        <v>8181</v>
      </c>
      <c r="C120" s="275" t="str">
        <f>'[1]svi uredi'!B238</f>
        <v>Primici od povrata depozita od kreditnih i ostalih institucija- tuzemni</v>
      </c>
      <c r="D120" s="275"/>
      <c r="E120" s="264"/>
      <c r="F120" s="264"/>
      <c r="G120" s="264"/>
      <c r="H120" s="262"/>
    </row>
    <row r="121" spans="1:8" ht="24" customHeight="1">
      <c r="A121" s="267" t="s">
        <v>240</v>
      </c>
      <c r="B121" s="277">
        <v>83</v>
      </c>
      <c r="C121" s="276" t="s">
        <v>239</v>
      </c>
      <c r="D121" s="276"/>
      <c r="E121" s="263">
        <f t="shared" ref="E121:G122" si="2">E122</f>
        <v>0</v>
      </c>
      <c r="F121" s="263">
        <f t="shared" si="2"/>
        <v>0</v>
      </c>
      <c r="G121" s="263">
        <f t="shared" si="2"/>
        <v>0</v>
      </c>
      <c r="H121" s="262"/>
    </row>
    <row r="122" spans="1:8" ht="24" customHeight="1">
      <c r="B122" s="275">
        <v>833</v>
      </c>
      <c r="C122" s="275" t="s">
        <v>238</v>
      </c>
      <c r="D122" s="275"/>
      <c r="E122" s="263">
        <f t="shared" si="2"/>
        <v>0</v>
      </c>
      <c r="F122" s="263">
        <f t="shared" si="2"/>
        <v>0</v>
      </c>
      <c r="G122" s="263">
        <f t="shared" si="2"/>
        <v>0</v>
      </c>
      <c r="H122" s="262"/>
    </row>
    <row r="123" spans="1:8" ht="24" customHeight="1">
      <c r="B123" s="275">
        <v>8331</v>
      </c>
      <c r="C123" s="275" t="s">
        <v>237</v>
      </c>
      <c r="D123" s="275">
        <v>11</v>
      </c>
      <c r="E123" s="264"/>
      <c r="F123" s="264"/>
      <c r="G123" s="264"/>
      <c r="H123" s="262"/>
    </row>
    <row r="124" spans="1:8" ht="24" customHeight="1">
      <c r="A124" s="267" t="s">
        <v>236</v>
      </c>
      <c r="B124" s="274">
        <v>84</v>
      </c>
      <c r="C124" s="273" t="s">
        <v>235</v>
      </c>
      <c r="D124" s="273"/>
      <c r="E124" s="263">
        <f>E125+E127+E131</f>
        <v>0</v>
      </c>
      <c r="F124" s="263">
        <f>F125+F127+F131</f>
        <v>0</v>
      </c>
      <c r="G124" s="263">
        <f>G125+G127+G131</f>
        <v>0</v>
      </c>
    </row>
    <row r="125" spans="1:8" ht="24" customHeight="1">
      <c r="B125" s="266" t="s">
        <v>234</v>
      </c>
      <c r="C125" s="272" t="s">
        <v>233</v>
      </c>
      <c r="D125" s="272"/>
      <c r="E125" s="263">
        <f>E126</f>
        <v>0</v>
      </c>
      <c r="F125" s="263">
        <f>F126</f>
        <v>0</v>
      </c>
      <c r="G125" s="263">
        <f>G126</f>
        <v>0</v>
      </c>
    </row>
    <row r="126" spans="1:8" ht="24" customHeight="1">
      <c r="B126" s="266" t="s">
        <v>232</v>
      </c>
      <c r="C126" s="272" t="s">
        <v>231</v>
      </c>
      <c r="D126" s="272">
        <v>81</v>
      </c>
      <c r="E126" s="264"/>
      <c r="F126" s="264"/>
      <c r="G126" s="264"/>
    </row>
    <row r="127" spans="1:8" ht="24" customHeight="1">
      <c r="B127" s="266">
        <v>844</v>
      </c>
      <c r="C127" s="271" t="s">
        <v>230</v>
      </c>
      <c r="D127" s="271"/>
      <c r="E127" s="263">
        <f>SUM(E128:E130)</f>
        <v>0</v>
      </c>
      <c r="F127" s="263">
        <f>SUM(F128:F130)</f>
        <v>0</v>
      </c>
      <c r="G127" s="263">
        <f>SUM(G128:G130)</f>
        <v>0</v>
      </c>
    </row>
    <row r="128" spans="1:8" ht="24" customHeight="1">
      <c r="B128" s="266">
        <v>8443</v>
      </c>
      <c r="C128" s="271" t="s">
        <v>229</v>
      </c>
      <c r="D128" s="271" t="s">
        <v>222</v>
      </c>
      <c r="E128" s="264"/>
      <c r="F128" s="264"/>
      <c r="G128" s="264"/>
    </row>
    <row r="129" spans="1:10" ht="24" customHeight="1">
      <c r="B129" s="266">
        <v>8444</v>
      </c>
      <c r="C129" s="271" t="s">
        <v>228</v>
      </c>
      <c r="D129" s="271"/>
      <c r="E129" s="264"/>
      <c r="F129" s="264"/>
      <c r="G129" s="264"/>
    </row>
    <row r="130" spans="1:10" ht="24" customHeight="1">
      <c r="B130" s="266">
        <v>8445</v>
      </c>
      <c r="C130" s="271" t="s">
        <v>227</v>
      </c>
      <c r="D130" s="271" t="s">
        <v>222</v>
      </c>
      <c r="E130" s="264"/>
      <c r="F130" s="264"/>
      <c r="G130" s="264"/>
    </row>
    <row r="131" spans="1:10" ht="24" customHeight="1">
      <c r="B131" s="266" t="s">
        <v>226</v>
      </c>
      <c r="C131" s="271" t="s">
        <v>225</v>
      </c>
      <c r="D131" s="271"/>
      <c r="E131" s="263">
        <f>E132</f>
        <v>0</v>
      </c>
      <c r="F131" s="263">
        <f>F132</f>
        <v>0</v>
      </c>
      <c r="G131" s="263">
        <f>G132</f>
        <v>0</v>
      </c>
    </row>
    <row r="132" spans="1:10" ht="24" customHeight="1">
      <c r="B132" s="266" t="s">
        <v>224</v>
      </c>
      <c r="C132" s="271" t="s">
        <v>223</v>
      </c>
      <c r="D132" s="271" t="s">
        <v>222</v>
      </c>
      <c r="E132" s="264"/>
      <c r="F132" s="264"/>
      <c r="G132" s="264"/>
    </row>
    <row r="133" spans="1:10" ht="24" customHeight="1">
      <c r="B133" s="394" t="s">
        <v>221</v>
      </c>
      <c r="C133" s="395"/>
      <c r="D133" s="261"/>
      <c r="E133" s="263">
        <f>E113+E85+E8</f>
        <v>7725500</v>
      </c>
      <c r="F133" s="263">
        <f>F113+F85+F8</f>
        <v>7748574</v>
      </c>
      <c r="G133" s="263">
        <f>G113+G85+G8</f>
        <v>7767998</v>
      </c>
      <c r="J133" s="262"/>
    </row>
    <row r="134" spans="1:10" ht="24" customHeight="1">
      <c r="B134" s="270" t="s">
        <v>220</v>
      </c>
      <c r="C134" s="269"/>
      <c r="D134" s="269"/>
      <c r="E134" s="269"/>
      <c r="F134" s="269"/>
      <c r="G134" s="269"/>
    </row>
    <row r="135" spans="1:10" ht="24" customHeight="1">
      <c r="B135" s="266" t="s">
        <v>219</v>
      </c>
      <c r="C135" s="268" t="s">
        <v>218</v>
      </c>
      <c r="D135" s="268"/>
      <c r="E135" s="263">
        <f>SUM(E136)</f>
        <v>1178000</v>
      </c>
      <c r="F135" s="263">
        <f>SUM(F136)</f>
        <v>1204900</v>
      </c>
      <c r="G135" s="263">
        <f>SUM(G136)</f>
        <v>1219200</v>
      </c>
    </row>
    <row r="136" spans="1:10" ht="24" customHeight="1">
      <c r="A136" s="267" t="s">
        <v>26</v>
      </c>
      <c r="B136" s="266" t="s">
        <v>217</v>
      </c>
      <c r="C136" s="265" t="s">
        <v>216</v>
      </c>
      <c r="D136" s="265"/>
      <c r="E136" s="263">
        <f>SUM(E137:E139)</f>
        <v>1178000</v>
      </c>
      <c r="F136" s="263">
        <f>SUM(F137:F139)</f>
        <v>1204900</v>
      </c>
      <c r="G136" s="263">
        <f>SUM(G137:G139)</f>
        <v>1219200</v>
      </c>
    </row>
    <row r="137" spans="1:10" ht="24" customHeight="1">
      <c r="B137" s="266" t="s">
        <v>215</v>
      </c>
      <c r="C137" s="265" t="s">
        <v>214</v>
      </c>
      <c r="D137" s="265" t="s">
        <v>94</v>
      </c>
      <c r="E137" s="264">
        <v>918000</v>
      </c>
      <c r="F137" s="264">
        <v>938900</v>
      </c>
      <c r="G137" s="264">
        <v>950200</v>
      </c>
    </row>
    <row r="138" spans="1:10" ht="24" customHeight="1">
      <c r="B138" s="266" t="s">
        <v>213</v>
      </c>
      <c r="C138" s="265" t="s">
        <v>212</v>
      </c>
      <c r="D138" s="265" t="s">
        <v>94</v>
      </c>
      <c r="E138" s="264">
        <v>260000</v>
      </c>
      <c r="F138" s="264">
        <v>266000</v>
      </c>
      <c r="G138" s="264">
        <v>269000</v>
      </c>
    </row>
    <row r="139" spans="1:10" ht="24" customHeight="1">
      <c r="B139" s="266" t="s">
        <v>211</v>
      </c>
      <c r="C139" s="265" t="s">
        <v>210</v>
      </c>
      <c r="D139" s="265" t="s">
        <v>94</v>
      </c>
      <c r="E139" s="264"/>
      <c r="F139" s="264"/>
      <c r="G139" s="264"/>
    </row>
    <row r="140" spans="1:10" ht="24" customHeight="1">
      <c r="B140" s="394" t="s">
        <v>209</v>
      </c>
      <c r="C140" s="395"/>
      <c r="D140" s="261"/>
      <c r="E140" s="263">
        <f>E135</f>
        <v>1178000</v>
      </c>
      <c r="F140" s="263">
        <f>F135</f>
        <v>1204900</v>
      </c>
      <c r="G140" s="263">
        <f>G135</f>
        <v>1219200</v>
      </c>
      <c r="J140" s="262"/>
    </row>
    <row r="141" spans="1:10" ht="24" customHeight="1">
      <c r="B141" s="394" t="s">
        <v>208</v>
      </c>
      <c r="C141" s="395"/>
      <c r="D141" s="261"/>
      <c r="E141" s="263">
        <f>E133+E140</f>
        <v>8903500</v>
      </c>
      <c r="F141" s="263">
        <f>F133+F140</f>
        <v>8953474</v>
      </c>
      <c r="G141" s="263">
        <f>G133+G140</f>
        <v>8987198</v>
      </c>
      <c r="J141" s="262"/>
    </row>
    <row r="142" spans="1:10" ht="24" customHeight="1">
      <c r="A142" s="386" t="s">
        <v>35</v>
      </c>
      <c r="B142" s="388" t="s">
        <v>207</v>
      </c>
      <c r="C142" s="389"/>
      <c r="D142" s="261"/>
      <c r="E142" s="260"/>
      <c r="F142" s="260"/>
      <c r="G142" s="260"/>
    </row>
    <row r="143" spans="1:10" ht="24" customHeight="1">
      <c r="A143" s="387"/>
      <c r="B143" s="388" t="s">
        <v>206</v>
      </c>
      <c r="C143" s="389"/>
      <c r="D143" s="261"/>
      <c r="E143" s="260"/>
      <c r="F143" s="260"/>
      <c r="G143" s="260"/>
    </row>
    <row r="144" spans="1:10" ht="21" customHeight="1">
      <c r="B144" s="388" t="s">
        <v>205</v>
      </c>
      <c r="C144" s="389"/>
      <c r="D144" s="259"/>
      <c r="E144" s="258">
        <f>E141+E142+E143</f>
        <v>8903500</v>
      </c>
      <c r="F144" s="258">
        <f>F141+F142+F143</f>
        <v>8953474</v>
      </c>
      <c r="G144" s="258">
        <f>G141+G142+G143</f>
        <v>8987198</v>
      </c>
    </row>
  </sheetData>
  <sheetProtection sheet="1" objects="1" scenarios="1"/>
  <mergeCells count="10">
    <mergeCell ref="A142:A143"/>
    <mergeCell ref="B142:C142"/>
    <mergeCell ref="B143:C143"/>
    <mergeCell ref="B144:C144"/>
    <mergeCell ref="B4:G4"/>
    <mergeCell ref="B5:G5"/>
    <mergeCell ref="B6:G6"/>
    <mergeCell ref="B133:C133"/>
    <mergeCell ref="B140:C140"/>
    <mergeCell ref="B141:C141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1" priority="9" stopIfTrue="1" operator="notEqual">
      <formula>ROUND(E11,0)</formula>
    </cfRule>
    <cfRule type="cellIs" dxfId="10" priority="10" stopIfTrue="1" operator="lessThan">
      <formula>0</formula>
    </cfRule>
  </conditionalFormatting>
  <conditionalFormatting sqref="G137:G139 E137:E139">
    <cfRule type="cellIs" dxfId="9" priority="7" stopIfTrue="1" operator="notEqual">
      <formula>ROUND(E137,0)</formula>
    </cfRule>
    <cfRule type="cellIs" dxfId="8" priority="8" stopIfTrue="1" operator="lessThan">
      <formula>0</formula>
    </cfRule>
  </conditionalFormatting>
  <conditionalFormatting sqref="F137:F139">
    <cfRule type="cellIs" dxfId="7" priority="5" stopIfTrue="1" operator="notEqual">
      <formula>ROUND(F137,0)</formula>
    </cfRule>
    <cfRule type="cellIs" dxfId="6" priority="6" stopIfTrue="1" operator="lessThan">
      <formula>0</formula>
    </cfRule>
  </conditionalFormatting>
  <conditionalFormatting sqref="E143:G143">
    <cfRule type="cellIs" dxfId="5" priority="3" stopIfTrue="1" operator="notEqual">
      <formula>ROUND(E143,0)</formula>
    </cfRule>
    <cfRule type="cellIs" dxfId="4" priority="4" stopIfTrue="1" operator="lessThan">
      <formula>0</formula>
    </cfRule>
  </conditionalFormatting>
  <conditionalFormatting sqref="E142:G142">
    <cfRule type="cellIs" dxfId="3" priority="1" stopIfTrue="1" operator="notEqual">
      <formula>ROUND(E142,0)</formula>
    </cfRule>
    <cfRule type="cellIs" dxfId="2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D2220"/>
  <sheetViews>
    <sheetView tabSelected="1" view="pageBreakPreview" zoomScale="85" zoomScaleNormal="85" zoomScaleSheetLayoutView="85" workbookViewId="0">
      <pane xSplit="4" ySplit="13" topLeftCell="E65" activePane="bottomRight" state="frozen"/>
      <selection pane="topRight" activeCell="E1" sqref="E1"/>
      <selection pane="bottomLeft" activeCell="A14" sqref="A14"/>
      <selection pane="bottomRight" activeCell="G78" sqref="G78"/>
    </sheetView>
  </sheetViews>
  <sheetFormatPr defaultRowHeight="15.75"/>
  <cols>
    <col min="1" max="1" width="5.140625" style="218" customWidth="1"/>
    <col min="2" max="2" width="8.5703125" style="219" customWidth="1"/>
    <col min="3" max="3" width="65.42578125" style="220" customWidth="1"/>
    <col min="4" max="4" width="18.7109375" style="221" hidden="1" customWidth="1"/>
    <col min="5" max="5" width="18.7109375" style="222" customWidth="1"/>
    <col min="6" max="7" width="16.7109375" style="221" customWidth="1"/>
    <col min="8" max="8" width="17.85546875" style="222" customWidth="1"/>
    <col min="9" max="10" width="14.7109375" style="223" customWidth="1"/>
    <col min="11" max="11" width="19.5703125" style="223" customWidth="1"/>
    <col min="12" max="12" width="18" style="223" customWidth="1"/>
    <col min="13" max="13" width="14.5703125" style="223" customWidth="1"/>
    <col min="14" max="14" width="15.140625" style="223" customWidth="1"/>
    <col min="15" max="16" width="15.7109375" style="223" customWidth="1"/>
    <col min="17" max="17" width="16.140625" style="224" customWidth="1"/>
    <col min="18" max="18" width="16.5703125" style="224" customWidth="1"/>
    <col min="19" max="19" width="19.140625" style="221" customWidth="1"/>
    <col min="20" max="20" width="19.7109375" style="221" customWidth="1"/>
    <col min="21" max="257" width="9.140625" style="8"/>
    <col min="258" max="258" width="5.140625" style="8" customWidth="1"/>
    <col min="259" max="259" width="8.5703125" style="8" customWidth="1"/>
    <col min="260" max="260" width="65.42578125" style="8" customWidth="1"/>
    <col min="261" max="261" width="18.7109375" style="8" customWidth="1"/>
    <col min="262" max="263" width="16.7109375" style="8" customWidth="1"/>
    <col min="264" max="264" width="20.28515625" style="8" customWidth="1"/>
    <col min="265" max="266" width="14.7109375" style="8" customWidth="1"/>
    <col min="267" max="267" width="19.5703125" style="8" customWidth="1"/>
    <col min="268" max="269" width="18" style="8" customWidth="1"/>
    <col min="270" max="270" width="15.140625" style="8" customWidth="1"/>
    <col min="271" max="272" width="15.7109375" style="8" customWidth="1"/>
    <col min="273" max="273" width="16.140625" style="8" customWidth="1"/>
    <col min="274" max="274" width="16.5703125" style="8" customWidth="1"/>
    <col min="275" max="276" width="16.7109375" style="8" customWidth="1"/>
    <col min="277" max="513" width="9.140625" style="8"/>
    <col min="514" max="514" width="5.140625" style="8" customWidth="1"/>
    <col min="515" max="515" width="8.5703125" style="8" customWidth="1"/>
    <col min="516" max="516" width="65.42578125" style="8" customWidth="1"/>
    <col min="517" max="517" width="18.7109375" style="8" customWidth="1"/>
    <col min="518" max="519" width="16.7109375" style="8" customWidth="1"/>
    <col min="520" max="520" width="20.28515625" style="8" customWidth="1"/>
    <col min="521" max="522" width="14.7109375" style="8" customWidth="1"/>
    <col min="523" max="523" width="19.5703125" style="8" customWidth="1"/>
    <col min="524" max="525" width="18" style="8" customWidth="1"/>
    <col min="526" max="526" width="15.140625" style="8" customWidth="1"/>
    <col min="527" max="528" width="15.7109375" style="8" customWidth="1"/>
    <col min="529" max="529" width="16.140625" style="8" customWidth="1"/>
    <col min="530" max="530" width="16.5703125" style="8" customWidth="1"/>
    <col min="531" max="532" width="16.7109375" style="8" customWidth="1"/>
    <col min="533" max="769" width="9.140625" style="8"/>
    <col min="770" max="770" width="5.140625" style="8" customWidth="1"/>
    <col min="771" max="771" width="8.5703125" style="8" customWidth="1"/>
    <col min="772" max="772" width="65.42578125" style="8" customWidth="1"/>
    <col min="773" max="773" width="18.7109375" style="8" customWidth="1"/>
    <col min="774" max="775" width="16.7109375" style="8" customWidth="1"/>
    <col min="776" max="776" width="20.28515625" style="8" customWidth="1"/>
    <col min="777" max="778" width="14.7109375" style="8" customWidth="1"/>
    <col min="779" max="779" width="19.5703125" style="8" customWidth="1"/>
    <col min="780" max="781" width="18" style="8" customWidth="1"/>
    <col min="782" max="782" width="15.140625" style="8" customWidth="1"/>
    <col min="783" max="784" width="15.7109375" style="8" customWidth="1"/>
    <col min="785" max="785" width="16.140625" style="8" customWidth="1"/>
    <col min="786" max="786" width="16.5703125" style="8" customWidth="1"/>
    <col min="787" max="788" width="16.7109375" style="8" customWidth="1"/>
    <col min="789" max="1025" width="9.140625" style="8"/>
    <col min="1026" max="1026" width="5.140625" style="8" customWidth="1"/>
    <col min="1027" max="1027" width="8.5703125" style="8" customWidth="1"/>
    <col min="1028" max="1028" width="65.42578125" style="8" customWidth="1"/>
    <col min="1029" max="1029" width="18.7109375" style="8" customWidth="1"/>
    <col min="1030" max="1031" width="16.7109375" style="8" customWidth="1"/>
    <col min="1032" max="1032" width="20.28515625" style="8" customWidth="1"/>
    <col min="1033" max="1034" width="14.7109375" style="8" customWidth="1"/>
    <col min="1035" max="1035" width="19.5703125" style="8" customWidth="1"/>
    <col min="1036" max="1037" width="18" style="8" customWidth="1"/>
    <col min="1038" max="1038" width="15.140625" style="8" customWidth="1"/>
    <col min="1039" max="1040" width="15.7109375" style="8" customWidth="1"/>
    <col min="1041" max="1041" width="16.140625" style="8" customWidth="1"/>
    <col min="1042" max="1042" width="16.5703125" style="8" customWidth="1"/>
    <col min="1043" max="1044" width="16.7109375" style="8" customWidth="1"/>
    <col min="1045" max="1281" width="9.140625" style="8"/>
    <col min="1282" max="1282" width="5.140625" style="8" customWidth="1"/>
    <col min="1283" max="1283" width="8.5703125" style="8" customWidth="1"/>
    <col min="1284" max="1284" width="65.42578125" style="8" customWidth="1"/>
    <col min="1285" max="1285" width="18.7109375" style="8" customWidth="1"/>
    <col min="1286" max="1287" width="16.7109375" style="8" customWidth="1"/>
    <col min="1288" max="1288" width="20.28515625" style="8" customWidth="1"/>
    <col min="1289" max="1290" width="14.7109375" style="8" customWidth="1"/>
    <col min="1291" max="1291" width="19.5703125" style="8" customWidth="1"/>
    <col min="1292" max="1293" width="18" style="8" customWidth="1"/>
    <col min="1294" max="1294" width="15.140625" style="8" customWidth="1"/>
    <col min="1295" max="1296" width="15.7109375" style="8" customWidth="1"/>
    <col min="1297" max="1297" width="16.140625" style="8" customWidth="1"/>
    <col min="1298" max="1298" width="16.5703125" style="8" customWidth="1"/>
    <col min="1299" max="1300" width="16.7109375" style="8" customWidth="1"/>
    <col min="1301" max="1537" width="9.140625" style="8"/>
    <col min="1538" max="1538" width="5.140625" style="8" customWidth="1"/>
    <col min="1539" max="1539" width="8.5703125" style="8" customWidth="1"/>
    <col min="1540" max="1540" width="65.42578125" style="8" customWidth="1"/>
    <col min="1541" max="1541" width="18.7109375" style="8" customWidth="1"/>
    <col min="1542" max="1543" width="16.7109375" style="8" customWidth="1"/>
    <col min="1544" max="1544" width="20.28515625" style="8" customWidth="1"/>
    <col min="1545" max="1546" width="14.7109375" style="8" customWidth="1"/>
    <col min="1547" max="1547" width="19.5703125" style="8" customWidth="1"/>
    <col min="1548" max="1549" width="18" style="8" customWidth="1"/>
    <col min="1550" max="1550" width="15.140625" style="8" customWidth="1"/>
    <col min="1551" max="1552" width="15.7109375" style="8" customWidth="1"/>
    <col min="1553" max="1553" width="16.140625" style="8" customWidth="1"/>
    <col min="1554" max="1554" width="16.5703125" style="8" customWidth="1"/>
    <col min="1555" max="1556" width="16.7109375" style="8" customWidth="1"/>
    <col min="1557" max="1793" width="9.140625" style="8"/>
    <col min="1794" max="1794" width="5.140625" style="8" customWidth="1"/>
    <col min="1795" max="1795" width="8.5703125" style="8" customWidth="1"/>
    <col min="1796" max="1796" width="65.42578125" style="8" customWidth="1"/>
    <col min="1797" max="1797" width="18.7109375" style="8" customWidth="1"/>
    <col min="1798" max="1799" width="16.7109375" style="8" customWidth="1"/>
    <col min="1800" max="1800" width="20.28515625" style="8" customWidth="1"/>
    <col min="1801" max="1802" width="14.7109375" style="8" customWidth="1"/>
    <col min="1803" max="1803" width="19.5703125" style="8" customWidth="1"/>
    <col min="1804" max="1805" width="18" style="8" customWidth="1"/>
    <col min="1806" max="1806" width="15.140625" style="8" customWidth="1"/>
    <col min="1807" max="1808" width="15.7109375" style="8" customWidth="1"/>
    <col min="1809" max="1809" width="16.140625" style="8" customWidth="1"/>
    <col min="1810" max="1810" width="16.5703125" style="8" customWidth="1"/>
    <col min="1811" max="1812" width="16.7109375" style="8" customWidth="1"/>
    <col min="1813" max="2049" width="9.140625" style="8"/>
    <col min="2050" max="2050" width="5.140625" style="8" customWidth="1"/>
    <col min="2051" max="2051" width="8.5703125" style="8" customWidth="1"/>
    <col min="2052" max="2052" width="65.42578125" style="8" customWidth="1"/>
    <col min="2053" max="2053" width="18.7109375" style="8" customWidth="1"/>
    <col min="2054" max="2055" width="16.7109375" style="8" customWidth="1"/>
    <col min="2056" max="2056" width="20.28515625" style="8" customWidth="1"/>
    <col min="2057" max="2058" width="14.7109375" style="8" customWidth="1"/>
    <col min="2059" max="2059" width="19.5703125" style="8" customWidth="1"/>
    <col min="2060" max="2061" width="18" style="8" customWidth="1"/>
    <col min="2062" max="2062" width="15.140625" style="8" customWidth="1"/>
    <col min="2063" max="2064" width="15.7109375" style="8" customWidth="1"/>
    <col min="2065" max="2065" width="16.140625" style="8" customWidth="1"/>
    <col min="2066" max="2066" width="16.5703125" style="8" customWidth="1"/>
    <col min="2067" max="2068" width="16.7109375" style="8" customWidth="1"/>
    <col min="2069" max="2305" width="9.140625" style="8"/>
    <col min="2306" max="2306" width="5.140625" style="8" customWidth="1"/>
    <col min="2307" max="2307" width="8.5703125" style="8" customWidth="1"/>
    <col min="2308" max="2308" width="65.42578125" style="8" customWidth="1"/>
    <col min="2309" max="2309" width="18.7109375" style="8" customWidth="1"/>
    <col min="2310" max="2311" width="16.7109375" style="8" customWidth="1"/>
    <col min="2312" max="2312" width="20.28515625" style="8" customWidth="1"/>
    <col min="2313" max="2314" width="14.7109375" style="8" customWidth="1"/>
    <col min="2315" max="2315" width="19.5703125" style="8" customWidth="1"/>
    <col min="2316" max="2317" width="18" style="8" customWidth="1"/>
    <col min="2318" max="2318" width="15.140625" style="8" customWidth="1"/>
    <col min="2319" max="2320" width="15.7109375" style="8" customWidth="1"/>
    <col min="2321" max="2321" width="16.140625" style="8" customWidth="1"/>
    <col min="2322" max="2322" width="16.5703125" style="8" customWidth="1"/>
    <col min="2323" max="2324" width="16.7109375" style="8" customWidth="1"/>
    <col min="2325" max="2561" width="9.140625" style="8"/>
    <col min="2562" max="2562" width="5.140625" style="8" customWidth="1"/>
    <col min="2563" max="2563" width="8.5703125" style="8" customWidth="1"/>
    <col min="2564" max="2564" width="65.42578125" style="8" customWidth="1"/>
    <col min="2565" max="2565" width="18.7109375" style="8" customWidth="1"/>
    <col min="2566" max="2567" width="16.7109375" style="8" customWidth="1"/>
    <col min="2568" max="2568" width="20.28515625" style="8" customWidth="1"/>
    <col min="2569" max="2570" width="14.7109375" style="8" customWidth="1"/>
    <col min="2571" max="2571" width="19.5703125" style="8" customWidth="1"/>
    <col min="2572" max="2573" width="18" style="8" customWidth="1"/>
    <col min="2574" max="2574" width="15.140625" style="8" customWidth="1"/>
    <col min="2575" max="2576" width="15.7109375" style="8" customWidth="1"/>
    <col min="2577" max="2577" width="16.140625" style="8" customWidth="1"/>
    <col min="2578" max="2578" width="16.5703125" style="8" customWidth="1"/>
    <col min="2579" max="2580" width="16.7109375" style="8" customWidth="1"/>
    <col min="2581" max="2817" width="9.140625" style="8"/>
    <col min="2818" max="2818" width="5.140625" style="8" customWidth="1"/>
    <col min="2819" max="2819" width="8.5703125" style="8" customWidth="1"/>
    <col min="2820" max="2820" width="65.42578125" style="8" customWidth="1"/>
    <col min="2821" max="2821" width="18.7109375" style="8" customWidth="1"/>
    <col min="2822" max="2823" width="16.7109375" style="8" customWidth="1"/>
    <col min="2824" max="2824" width="20.28515625" style="8" customWidth="1"/>
    <col min="2825" max="2826" width="14.7109375" style="8" customWidth="1"/>
    <col min="2827" max="2827" width="19.5703125" style="8" customWidth="1"/>
    <col min="2828" max="2829" width="18" style="8" customWidth="1"/>
    <col min="2830" max="2830" width="15.140625" style="8" customWidth="1"/>
    <col min="2831" max="2832" width="15.7109375" style="8" customWidth="1"/>
    <col min="2833" max="2833" width="16.140625" style="8" customWidth="1"/>
    <col min="2834" max="2834" width="16.5703125" style="8" customWidth="1"/>
    <col min="2835" max="2836" width="16.7109375" style="8" customWidth="1"/>
    <col min="2837" max="3073" width="9.140625" style="8"/>
    <col min="3074" max="3074" width="5.140625" style="8" customWidth="1"/>
    <col min="3075" max="3075" width="8.5703125" style="8" customWidth="1"/>
    <col min="3076" max="3076" width="65.42578125" style="8" customWidth="1"/>
    <col min="3077" max="3077" width="18.7109375" style="8" customWidth="1"/>
    <col min="3078" max="3079" width="16.7109375" style="8" customWidth="1"/>
    <col min="3080" max="3080" width="20.28515625" style="8" customWidth="1"/>
    <col min="3081" max="3082" width="14.7109375" style="8" customWidth="1"/>
    <col min="3083" max="3083" width="19.5703125" style="8" customWidth="1"/>
    <col min="3084" max="3085" width="18" style="8" customWidth="1"/>
    <col min="3086" max="3086" width="15.140625" style="8" customWidth="1"/>
    <col min="3087" max="3088" width="15.7109375" style="8" customWidth="1"/>
    <col min="3089" max="3089" width="16.140625" style="8" customWidth="1"/>
    <col min="3090" max="3090" width="16.5703125" style="8" customWidth="1"/>
    <col min="3091" max="3092" width="16.7109375" style="8" customWidth="1"/>
    <col min="3093" max="3329" width="9.140625" style="8"/>
    <col min="3330" max="3330" width="5.140625" style="8" customWidth="1"/>
    <col min="3331" max="3331" width="8.5703125" style="8" customWidth="1"/>
    <col min="3332" max="3332" width="65.42578125" style="8" customWidth="1"/>
    <col min="3333" max="3333" width="18.7109375" style="8" customWidth="1"/>
    <col min="3334" max="3335" width="16.7109375" style="8" customWidth="1"/>
    <col min="3336" max="3336" width="20.28515625" style="8" customWidth="1"/>
    <col min="3337" max="3338" width="14.7109375" style="8" customWidth="1"/>
    <col min="3339" max="3339" width="19.5703125" style="8" customWidth="1"/>
    <col min="3340" max="3341" width="18" style="8" customWidth="1"/>
    <col min="3342" max="3342" width="15.140625" style="8" customWidth="1"/>
    <col min="3343" max="3344" width="15.7109375" style="8" customWidth="1"/>
    <col min="3345" max="3345" width="16.140625" style="8" customWidth="1"/>
    <col min="3346" max="3346" width="16.5703125" style="8" customWidth="1"/>
    <col min="3347" max="3348" width="16.7109375" style="8" customWidth="1"/>
    <col min="3349" max="3585" width="9.140625" style="8"/>
    <col min="3586" max="3586" width="5.140625" style="8" customWidth="1"/>
    <col min="3587" max="3587" width="8.5703125" style="8" customWidth="1"/>
    <col min="3588" max="3588" width="65.42578125" style="8" customWidth="1"/>
    <col min="3589" max="3589" width="18.7109375" style="8" customWidth="1"/>
    <col min="3590" max="3591" width="16.7109375" style="8" customWidth="1"/>
    <col min="3592" max="3592" width="20.28515625" style="8" customWidth="1"/>
    <col min="3593" max="3594" width="14.7109375" style="8" customWidth="1"/>
    <col min="3595" max="3595" width="19.5703125" style="8" customWidth="1"/>
    <col min="3596" max="3597" width="18" style="8" customWidth="1"/>
    <col min="3598" max="3598" width="15.140625" style="8" customWidth="1"/>
    <col min="3599" max="3600" width="15.7109375" style="8" customWidth="1"/>
    <col min="3601" max="3601" width="16.140625" style="8" customWidth="1"/>
    <col min="3602" max="3602" width="16.5703125" style="8" customWidth="1"/>
    <col min="3603" max="3604" width="16.7109375" style="8" customWidth="1"/>
    <col min="3605" max="3841" width="9.140625" style="8"/>
    <col min="3842" max="3842" width="5.140625" style="8" customWidth="1"/>
    <col min="3843" max="3843" width="8.5703125" style="8" customWidth="1"/>
    <col min="3844" max="3844" width="65.42578125" style="8" customWidth="1"/>
    <col min="3845" max="3845" width="18.7109375" style="8" customWidth="1"/>
    <col min="3846" max="3847" width="16.7109375" style="8" customWidth="1"/>
    <col min="3848" max="3848" width="20.28515625" style="8" customWidth="1"/>
    <col min="3849" max="3850" width="14.7109375" style="8" customWidth="1"/>
    <col min="3851" max="3851" width="19.5703125" style="8" customWidth="1"/>
    <col min="3852" max="3853" width="18" style="8" customWidth="1"/>
    <col min="3854" max="3854" width="15.140625" style="8" customWidth="1"/>
    <col min="3855" max="3856" width="15.7109375" style="8" customWidth="1"/>
    <col min="3857" max="3857" width="16.140625" style="8" customWidth="1"/>
    <col min="3858" max="3858" width="16.5703125" style="8" customWidth="1"/>
    <col min="3859" max="3860" width="16.7109375" style="8" customWidth="1"/>
    <col min="3861" max="4097" width="9.140625" style="8"/>
    <col min="4098" max="4098" width="5.140625" style="8" customWidth="1"/>
    <col min="4099" max="4099" width="8.5703125" style="8" customWidth="1"/>
    <col min="4100" max="4100" width="65.42578125" style="8" customWidth="1"/>
    <col min="4101" max="4101" width="18.7109375" style="8" customWidth="1"/>
    <col min="4102" max="4103" width="16.7109375" style="8" customWidth="1"/>
    <col min="4104" max="4104" width="20.28515625" style="8" customWidth="1"/>
    <col min="4105" max="4106" width="14.7109375" style="8" customWidth="1"/>
    <col min="4107" max="4107" width="19.5703125" style="8" customWidth="1"/>
    <col min="4108" max="4109" width="18" style="8" customWidth="1"/>
    <col min="4110" max="4110" width="15.140625" style="8" customWidth="1"/>
    <col min="4111" max="4112" width="15.7109375" style="8" customWidth="1"/>
    <col min="4113" max="4113" width="16.140625" style="8" customWidth="1"/>
    <col min="4114" max="4114" width="16.5703125" style="8" customWidth="1"/>
    <col min="4115" max="4116" width="16.7109375" style="8" customWidth="1"/>
    <col min="4117" max="4353" width="9.140625" style="8"/>
    <col min="4354" max="4354" width="5.140625" style="8" customWidth="1"/>
    <col min="4355" max="4355" width="8.5703125" style="8" customWidth="1"/>
    <col min="4356" max="4356" width="65.42578125" style="8" customWidth="1"/>
    <col min="4357" max="4357" width="18.7109375" style="8" customWidth="1"/>
    <col min="4358" max="4359" width="16.7109375" style="8" customWidth="1"/>
    <col min="4360" max="4360" width="20.28515625" style="8" customWidth="1"/>
    <col min="4361" max="4362" width="14.7109375" style="8" customWidth="1"/>
    <col min="4363" max="4363" width="19.5703125" style="8" customWidth="1"/>
    <col min="4364" max="4365" width="18" style="8" customWidth="1"/>
    <col min="4366" max="4366" width="15.140625" style="8" customWidth="1"/>
    <col min="4367" max="4368" width="15.7109375" style="8" customWidth="1"/>
    <col min="4369" max="4369" width="16.140625" style="8" customWidth="1"/>
    <col min="4370" max="4370" width="16.5703125" style="8" customWidth="1"/>
    <col min="4371" max="4372" width="16.7109375" style="8" customWidth="1"/>
    <col min="4373" max="4609" width="9.140625" style="8"/>
    <col min="4610" max="4610" width="5.140625" style="8" customWidth="1"/>
    <col min="4611" max="4611" width="8.5703125" style="8" customWidth="1"/>
    <col min="4612" max="4612" width="65.42578125" style="8" customWidth="1"/>
    <col min="4613" max="4613" width="18.7109375" style="8" customWidth="1"/>
    <col min="4614" max="4615" width="16.7109375" style="8" customWidth="1"/>
    <col min="4616" max="4616" width="20.28515625" style="8" customWidth="1"/>
    <col min="4617" max="4618" width="14.7109375" style="8" customWidth="1"/>
    <col min="4619" max="4619" width="19.5703125" style="8" customWidth="1"/>
    <col min="4620" max="4621" width="18" style="8" customWidth="1"/>
    <col min="4622" max="4622" width="15.140625" style="8" customWidth="1"/>
    <col min="4623" max="4624" width="15.7109375" style="8" customWidth="1"/>
    <col min="4625" max="4625" width="16.140625" style="8" customWidth="1"/>
    <col min="4626" max="4626" width="16.5703125" style="8" customWidth="1"/>
    <col min="4627" max="4628" width="16.7109375" style="8" customWidth="1"/>
    <col min="4629" max="4865" width="9.140625" style="8"/>
    <col min="4866" max="4866" width="5.140625" style="8" customWidth="1"/>
    <col min="4867" max="4867" width="8.5703125" style="8" customWidth="1"/>
    <col min="4868" max="4868" width="65.42578125" style="8" customWidth="1"/>
    <col min="4869" max="4869" width="18.7109375" style="8" customWidth="1"/>
    <col min="4870" max="4871" width="16.7109375" style="8" customWidth="1"/>
    <col min="4872" max="4872" width="20.28515625" style="8" customWidth="1"/>
    <col min="4873" max="4874" width="14.7109375" style="8" customWidth="1"/>
    <col min="4875" max="4875" width="19.5703125" style="8" customWidth="1"/>
    <col min="4876" max="4877" width="18" style="8" customWidth="1"/>
    <col min="4878" max="4878" width="15.140625" style="8" customWidth="1"/>
    <col min="4879" max="4880" width="15.7109375" style="8" customWidth="1"/>
    <col min="4881" max="4881" width="16.140625" style="8" customWidth="1"/>
    <col min="4882" max="4882" width="16.5703125" style="8" customWidth="1"/>
    <col min="4883" max="4884" width="16.7109375" style="8" customWidth="1"/>
    <col min="4885" max="5121" width="9.140625" style="8"/>
    <col min="5122" max="5122" width="5.140625" style="8" customWidth="1"/>
    <col min="5123" max="5123" width="8.5703125" style="8" customWidth="1"/>
    <col min="5124" max="5124" width="65.42578125" style="8" customWidth="1"/>
    <col min="5125" max="5125" width="18.7109375" style="8" customWidth="1"/>
    <col min="5126" max="5127" width="16.7109375" style="8" customWidth="1"/>
    <col min="5128" max="5128" width="20.28515625" style="8" customWidth="1"/>
    <col min="5129" max="5130" width="14.7109375" style="8" customWidth="1"/>
    <col min="5131" max="5131" width="19.5703125" style="8" customWidth="1"/>
    <col min="5132" max="5133" width="18" style="8" customWidth="1"/>
    <col min="5134" max="5134" width="15.140625" style="8" customWidth="1"/>
    <col min="5135" max="5136" width="15.7109375" style="8" customWidth="1"/>
    <col min="5137" max="5137" width="16.140625" style="8" customWidth="1"/>
    <col min="5138" max="5138" width="16.5703125" style="8" customWidth="1"/>
    <col min="5139" max="5140" width="16.7109375" style="8" customWidth="1"/>
    <col min="5141" max="5377" width="9.140625" style="8"/>
    <col min="5378" max="5378" width="5.140625" style="8" customWidth="1"/>
    <col min="5379" max="5379" width="8.5703125" style="8" customWidth="1"/>
    <col min="5380" max="5380" width="65.42578125" style="8" customWidth="1"/>
    <col min="5381" max="5381" width="18.7109375" style="8" customWidth="1"/>
    <col min="5382" max="5383" width="16.7109375" style="8" customWidth="1"/>
    <col min="5384" max="5384" width="20.28515625" style="8" customWidth="1"/>
    <col min="5385" max="5386" width="14.7109375" style="8" customWidth="1"/>
    <col min="5387" max="5387" width="19.5703125" style="8" customWidth="1"/>
    <col min="5388" max="5389" width="18" style="8" customWidth="1"/>
    <col min="5390" max="5390" width="15.140625" style="8" customWidth="1"/>
    <col min="5391" max="5392" width="15.7109375" style="8" customWidth="1"/>
    <col min="5393" max="5393" width="16.140625" style="8" customWidth="1"/>
    <col min="5394" max="5394" width="16.5703125" style="8" customWidth="1"/>
    <col min="5395" max="5396" width="16.7109375" style="8" customWidth="1"/>
    <col min="5397" max="5633" width="9.140625" style="8"/>
    <col min="5634" max="5634" width="5.140625" style="8" customWidth="1"/>
    <col min="5635" max="5635" width="8.5703125" style="8" customWidth="1"/>
    <col min="5636" max="5636" width="65.42578125" style="8" customWidth="1"/>
    <col min="5637" max="5637" width="18.7109375" style="8" customWidth="1"/>
    <col min="5638" max="5639" width="16.7109375" style="8" customWidth="1"/>
    <col min="5640" max="5640" width="20.28515625" style="8" customWidth="1"/>
    <col min="5641" max="5642" width="14.7109375" style="8" customWidth="1"/>
    <col min="5643" max="5643" width="19.5703125" style="8" customWidth="1"/>
    <col min="5644" max="5645" width="18" style="8" customWidth="1"/>
    <col min="5646" max="5646" width="15.140625" style="8" customWidth="1"/>
    <col min="5647" max="5648" width="15.7109375" style="8" customWidth="1"/>
    <col min="5649" max="5649" width="16.140625" style="8" customWidth="1"/>
    <col min="5650" max="5650" width="16.5703125" style="8" customWidth="1"/>
    <col min="5651" max="5652" width="16.7109375" style="8" customWidth="1"/>
    <col min="5653" max="5889" width="9.140625" style="8"/>
    <col min="5890" max="5890" width="5.140625" style="8" customWidth="1"/>
    <col min="5891" max="5891" width="8.5703125" style="8" customWidth="1"/>
    <col min="5892" max="5892" width="65.42578125" style="8" customWidth="1"/>
    <col min="5893" max="5893" width="18.7109375" style="8" customWidth="1"/>
    <col min="5894" max="5895" width="16.7109375" style="8" customWidth="1"/>
    <col min="5896" max="5896" width="20.28515625" style="8" customWidth="1"/>
    <col min="5897" max="5898" width="14.7109375" style="8" customWidth="1"/>
    <col min="5899" max="5899" width="19.5703125" style="8" customWidth="1"/>
    <col min="5900" max="5901" width="18" style="8" customWidth="1"/>
    <col min="5902" max="5902" width="15.140625" style="8" customWidth="1"/>
    <col min="5903" max="5904" width="15.7109375" style="8" customWidth="1"/>
    <col min="5905" max="5905" width="16.140625" style="8" customWidth="1"/>
    <col min="5906" max="5906" width="16.5703125" style="8" customWidth="1"/>
    <col min="5907" max="5908" width="16.7109375" style="8" customWidth="1"/>
    <col min="5909" max="6145" width="9.140625" style="8"/>
    <col min="6146" max="6146" width="5.140625" style="8" customWidth="1"/>
    <col min="6147" max="6147" width="8.5703125" style="8" customWidth="1"/>
    <col min="6148" max="6148" width="65.42578125" style="8" customWidth="1"/>
    <col min="6149" max="6149" width="18.7109375" style="8" customWidth="1"/>
    <col min="6150" max="6151" width="16.7109375" style="8" customWidth="1"/>
    <col min="6152" max="6152" width="20.28515625" style="8" customWidth="1"/>
    <col min="6153" max="6154" width="14.7109375" style="8" customWidth="1"/>
    <col min="6155" max="6155" width="19.5703125" style="8" customWidth="1"/>
    <col min="6156" max="6157" width="18" style="8" customWidth="1"/>
    <col min="6158" max="6158" width="15.140625" style="8" customWidth="1"/>
    <col min="6159" max="6160" width="15.7109375" style="8" customWidth="1"/>
    <col min="6161" max="6161" width="16.140625" style="8" customWidth="1"/>
    <col min="6162" max="6162" width="16.5703125" style="8" customWidth="1"/>
    <col min="6163" max="6164" width="16.7109375" style="8" customWidth="1"/>
    <col min="6165" max="6401" width="9.140625" style="8"/>
    <col min="6402" max="6402" width="5.140625" style="8" customWidth="1"/>
    <col min="6403" max="6403" width="8.5703125" style="8" customWidth="1"/>
    <col min="6404" max="6404" width="65.42578125" style="8" customWidth="1"/>
    <col min="6405" max="6405" width="18.7109375" style="8" customWidth="1"/>
    <col min="6406" max="6407" width="16.7109375" style="8" customWidth="1"/>
    <col min="6408" max="6408" width="20.28515625" style="8" customWidth="1"/>
    <col min="6409" max="6410" width="14.7109375" style="8" customWidth="1"/>
    <col min="6411" max="6411" width="19.5703125" style="8" customWidth="1"/>
    <col min="6412" max="6413" width="18" style="8" customWidth="1"/>
    <col min="6414" max="6414" width="15.140625" style="8" customWidth="1"/>
    <col min="6415" max="6416" width="15.7109375" style="8" customWidth="1"/>
    <col min="6417" max="6417" width="16.140625" style="8" customWidth="1"/>
    <col min="6418" max="6418" width="16.5703125" style="8" customWidth="1"/>
    <col min="6419" max="6420" width="16.7109375" style="8" customWidth="1"/>
    <col min="6421" max="6657" width="9.140625" style="8"/>
    <col min="6658" max="6658" width="5.140625" style="8" customWidth="1"/>
    <col min="6659" max="6659" width="8.5703125" style="8" customWidth="1"/>
    <col min="6660" max="6660" width="65.42578125" style="8" customWidth="1"/>
    <col min="6661" max="6661" width="18.7109375" style="8" customWidth="1"/>
    <col min="6662" max="6663" width="16.7109375" style="8" customWidth="1"/>
    <col min="6664" max="6664" width="20.28515625" style="8" customWidth="1"/>
    <col min="6665" max="6666" width="14.7109375" style="8" customWidth="1"/>
    <col min="6667" max="6667" width="19.5703125" style="8" customWidth="1"/>
    <col min="6668" max="6669" width="18" style="8" customWidth="1"/>
    <col min="6670" max="6670" width="15.140625" style="8" customWidth="1"/>
    <col min="6671" max="6672" width="15.7109375" style="8" customWidth="1"/>
    <col min="6673" max="6673" width="16.140625" style="8" customWidth="1"/>
    <col min="6674" max="6674" width="16.5703125" style="8" customWidth="1"/>
    <col min="6675" max="6676" width="16.7109375" style="8" customWidth="1"/>
    <col min="6677" max="6913" width="9.140625" style="8"/>
    <col min="6914" max="6914" width="5.140625" style="8" customWidth="1"/>
    <col min="6915" max="6915" width="8.5703125" style="8" customWidth="1"/>
    <col min="6916" max="6916" width="65.42578125" style="8" customWidth="1"/>
    <col min="6917" max="6917" width="18.7109375" style="8" customWidth="1"/>
    <col min="6918" max="6919" width="16.7109375" style="8" customWidth="1"/>
    <col min="6920" max="6920" width="20.28515625" style="8" customWidth="1"/>
    <col min="6921" max="6922" width="14.7109375" style="8" customWidth="1"/>
    <col min="6923" max="6923" width="19.5703125" style="8" customWidth="1"/>
    <col min="6924" max="6925" width="18" style="8" customWidth="1"/>
    <col min="6926" max="6926" width="15.140625" style="8" customWidth="1"/>
    <col min="6927" max="6928" width="15.7109375" style="8" customWidth="1"/>
    <col min="6929" max="6929" width="16.140625" style="8" customWidth="1"/>
    <col min="6930" max="6930" width="16.5703125" style="8" customWidth="1"/>
    <col min="6931" max="6932" width="16.7109375" style="8" customWidth="1"/>
    <col min="6933" max="7169" width="9.140625" style="8"/>
    <col min="7170" max="7170" width="5.140625" style="8" customWidth="1"/>
    <col min="7171" max="7171" width="8.5703125" style="8" customWidth="1"/>
    <col min="7172" max="7172" width="65.42578125" style="8" customWidth="1"/>
    <col min="7173" max="7173" width="18.7109375" style="8" customWidth="1"/>
    <col min="7174" max="7175" width="16.7109375" style="8" customWidth="1"/>
    <col min="7176" max="7176" width="20.28515625" style="8" customWidth="1"/>
    <col min="7177" max="7178" width="14.7109375" style="8" customWidth="1"/>
    <col min="7179" max="7179" width="19.5703125" style="8" customWidth="1"/>
    <col min="7180" max="7181" width="18" style="8" customWidth="1"/>
    <col min="7182" max="7182" width="15.140625" style="8" customWidth="1"/>
    <col min="7183" max="7184" width="15.7109375" style="8" customWidth="1"/>
    <col min="7185" max="7185" width="16.140625" style="8" customWidth="1"/>
    <col min="7186" max="7186" width="16.5703125" style="8" customWidth="1"/>
    <col min="7187" max="7188" width="16.7109375" style="8" customWidth="1"/>
    <col min="7189" max="7425" width="9.140625" style="8"/>
    <col min="7426" max="7426" width="5.140625" style="8" customWidth="1"/>
    <col min="7427" max="7427" width="8.5703125" style="8" customWidth="1"/>
    <col min="7428" max="7428" width="65.42578125" style="8" customWidth="1"/>
    <col min="7429" max="7429" width="18.7109375" style="8" customWidth="1"/>
    <col min="7430" max="7431" width="16.7109375" style="8" customWidth="1"/>
    <col min="7432" max="7432" width="20.28515625" style="8" customWidth="1"/>
    <col min="7433" max="7434" width="14.7109375" style="8" customWidth="1"/>
    <col min="7435" max="7435" width="19.5703125" style="8" customWidth="1"/>
    <col min="7436" max="7437" width="18" style="8" customWidth="1"/>
    <col min="7438" max="7438" width="15.140625" style="8" customWidth="1"/>
    <col min="7439" max="7440" width="15.7109375" style="8" customWidth="1"/>
    <col min="7441" max="7441" width="16.140625" style="8" customWidth="1"/>
    <col min="7442" max="7442" width="16.5703125" style="8" customWidth="1"/>
    <col min="7443" max="7444" width="16.7109375" style="8" customWidth="1"/>
    <col min="7445" max="7681" width="9.140625" style="8"/>
    <col min="7682" max="7682" width="5.140625" style="8" customWidth="1"/>
    <col min="7683" max="7683" width="8.5703125" style="8" customWidth="1"/>
    <col min="7684" max="7684" width="65.42578125" style="8" customWidth="1"/>
    <col min="7685" max="7685" width="18.7109375" style="8" customWidth="1"/>
    <col min="7686" max="7687" width="16.7109375" style="8" customWidth="1"/>
    <col min="7688" max="7688" width="20.28515625" style="8" customWidth="1"/>
    <col min="7689" max="7690" width="14.7109375" style="8" customWidth="1"/>
    <col min="7691" max="7691" width="19.5703125" style="8" customWidth="1"/>
    <col min="7692" max="7693" width="18" style="8" customWidth="1"/>
    <col min="7694" max="7694" width="15.140625" style="8" customWidth="1"/>
    <col min="7695" max="7696" width="15.7109375" style="8" customWidth="1"/>
    <col min="7697" max="7697" width="16.140625" style="8" customWidth="1"/>
    <col min="7698" max="7698" width="16.5703125" style="8" customWidth="1"/>
    <col min="7699" max="7700" width="16.7109375" style="8" customWidth="1"/>
    <col min="7701" max="7937" width="9.140625" style="8"/>
    <col min="7938" max="7938" width="5.140625" style="8" customWidth="1"/>
    <col min="7939" max="7939" width="8.5703125" style="8" customWidth="1"/>
    <col min="7940" max="7940" width="65.42578125" style="8" customWidth="1"/>
    <col min="7941" max="7941" width="18.7109375" style="8" customWidth="1"/>
    <col min="7942" max="7943" width="16.7109375" style="8" customWidth="1"/>
    <col min="7944" max="7944" width="20.28515625" style="8" customWidth="1"/>
    <col min="7945" max="7946" width="14.7109375" style="8" customWidth="1"/>
    <col min="7947" max="7947" width="19.5703125" style="8" customWidth="1"/>
    <col min="7948" max="7949" width="18" style="8" customWidth="1"/>
    <col min="7950" max="7950" width="15.140625" style="8" customWidth="1"/>
    <col min="7951" max="7952" width="15.7109375" style="8" customWidth="1"/>
    <col min="7953" max="7953" width="16.140625" style="8" customWidth="1"/>
    <col min="7954" max="7954" width="16.5703125" style="8" customWidth="1"/>
    <col min="7955" max="7956" width="16.7109375" style="8" customWidth="1"/>
    <col min="7957" max="8193" width="9.140625" style="8"/>
    <col min="8194" max="8194" width="5.140625" style="8" customWidth="1"/>
    <col min="8195" max="8195" width="8.5703125" style="8" customWidth="1"/>
    <col min="8196" max="8196" width="65.42578125" style="8" customWidth="1"/>
    <col min="8197" max="8197" width="18.7109375" style="8" customWidth="1"/>
    <col min="8198" max="8199" width="16.7109375" style="8" customWidth="1"/>
    <col min="8200" max="8200" width="20.28515625" style="8" customWidth="1"/>
    <col min="8201" max="8202" width="14.7109375" style="8" customWidth="1"/>
    <col min="8203" max="8203" width="19.5703125" style="8" customWidth="1"/>
    <col min="8204" max="8205" width="18" style="8" customWidth="1"/>
    <col min="8206" max="8206" width="15.140625" style="8" customWidth="1"/>
    <col min="8207" max="8208" width="15.7109375" style="8" customWidth="1"/>
    <col min="8209" max="8209" width="16.140625" style="8" customWidth="1"/>
    <col min="8210" max="8210" width="16.5703125" style="8" customWidth="1"/>
    <col min="8211" max="8212" width="16.7109375" style="8" customWidth="1"/>
    <col min="8213" max="8449" width="9.140625" style="8"/>
    <col min="8450" max="8450" width="5.140625" style="8" customWidth="1"/>
    <col min="8451" max="8451" width="8.5703125" style="8" customWidth="1"/>
    <col min="8452" max="8452" width="65.42578125" style="8" customWidth="1"/>
    <col min="8453" max="8453" width="18.7109375" style="8" customWidth="1"/>
    <col min="8454" max="8455" width="16.7109375" style="8" customWidth="1"/>
    <col min="8456" max="8456" width="20.28515625" style="8" customWidth="1"/>
    <col min="8457" max="8458" width="14.7109375" style="8" customWidth="1"/>
    <col min="8459" max="8459" width="19.5703125" style="8" customWidth="1"/>
    <col min="8460" max="8461" width="18" style="8" customWidth="1"/>
    <col min="8462" max="8462" width="15.140625" style="8" customWidth="1"/>
    <col min="8463" max="8464" width="15.7109375" style="8" customWidth="1"/>
    <col min="8465" max="8465" width="16.140625" style="8" customWidth="1"/>
    <col min="8466" max="8466" width="16.5703125" style="8" customWidth="1"/>
    <col min="8467" max="8468" width="16.7109375" style="8" customWidth="1"/>
    <col min="8469" max="8705" width="9.140625" style="8"/>
    <col min="8706" max="8706" width="5.140625" style="8" customWidth="1"/>
    <col min="8707" max="8707" width="8.5703125" style="8" customWidth="1"/>
    <col min="8708" max="8708" width="65.42578125" style="8" customWidth="1"/>
    <col min="8709" max="8709" width="18.7109375" style="8" customWidth="1"/>
    <col min="8710" max="8711" width="16.7109375" style="8" customWidth="1"/>
    <col min="8712" max="8712" width="20.28515625" style="8" customWidth="1"/>
    <col min="8713" max="8714" width="14.7109375" style="8" customWidth="1"/>
    <col min="8715" max="8715" width="19.5703125" style="8" customWidth="1"/>
    <col min="8716" max="8717" width="18" style="8" customWidth="1"/>
    <col min="8718" max="8718" width="15.140625" style="8" customWidth="1"/>
    <col min="8719" max="8720" width="15.7109375" style="8" customWidth="1"/>
    <col min="8721" max="8721" width="16.140625" style="8" customWidth="1"/>
    <col min="8722" max="8722" width="16.5703125" style="8" customWidth="1"/>
    <col min="8723" max="8724" width="16.7109375" style="8" customWidth="1"/>
    <col min="8725" max="8961" width="9.140625" style="8"/>
    <col min="8962" max="8962" width="5.140625" style="8" customWidth="1"/>
    <col min="8963" max="8963" width="8.5703125" style="8" customWidth="1"/>
    <col min="8964" max="8964" width="65.42578125" style="8" customWidth="1"/>
    <col min="8965" max="8965" width="18.7109375" style="8" customWidth="1"/>
    <col min="8966" max="8967" width="16.7109375" style="8" customWidth="1"/>
    <col min="8968" max="8968" width="20.28515625" style="8" customWidth="1"/>
    <col min="8969" max="8970" width="14.7109375" style="8" customWidth="1"/>
    <col min="8971" max="8971" width="19.5703125" style="8" customWidth="1"/>
    <col min="8972" max="8973" width="18" style="8" customWidth="1"/>
    <col min="8974" max="8974" width="15.140625" style="8" customWidth="1"/>
    <col min="8975" max="8976" width="15.7109375" style="8" customWidth="1"/>
    <col min="8977" max="8977" width="16.140625" style="8" customWidth="1"/>
    <col min="8978" max="8978" width="16.5703125" style="8" customWidth="1"/>
    <col min="8979" max="8980" width="16.7109375" style="8" customWidth="1"/>
    <col min="8981" max="9217" width="9.140625" style="8"/>
    <col min="9218" max="9218" width="5.140625" style="8" customWidth="1"/>
    <col min="9219" max="9219" width="8.5703125" style="8" customWidth="1"/>
    <col min="9220" max="9220" width="65.42578125" style="8" customWidth="1"/>
    <col min="9221" max="9221" width="18.7109375" style="8" customWidth="1"/>
    <col min="9222" max="9223" width="16.7109375" style="8" customWidth="1"/>
    <col min="9224" max="9224" width="20.28515625" style="8" customWidth="1"/>
    <col min="9225" max="9226" width="14.7109375" style="8" customWidth="1"/>
    <col min="9227" max="9227" width="19.5703125" style="8" customWidth="1"/>
    <col min="9228" max="9229" width="18" style="8" customWidth="1"/>
    <col min="9230" max="9230" width="15.140625" style="8" customWidth="1"/>
    <col min="9231" max="9232" width="15.7109375" style="8" customWidth="1"/>
    <col min="9233" max="9233" width="16.140625" style="8" customWidth="1"/>
    <col min="9234" max="9234" width="16.5703125" style="8" customWidth="1"/>
    <col min="9235" max="9236" width="16.7109375" style="8" customWidth="1"/>
    <col min="9237" max="9473" width="9.140625" style="8"/>
    <col min="9474" max="9474" width="5.140625" style="8" customWidth="1"/>
    <col min="9475" max="9475" width="8.5703125" style="8" customWidth="1"/>
    <col min="9476" max="9476" width="65.42578125" style="8" customWidth="1"/>
    <col min="9477" max="9477" width="18.7109375" style="8" customWidth="1"/>
    <col min="9478" max="9479" width="16.7109375" style="8" customWidth="1"/>
    <col min="9480" max="9480" width="20.28515625" style="8" customWidth="1"/>
    <col min="9481" max="9482" width="14.7109375" style="8" customWidth="1"/>
    <col min="9483" max="9483" width="19.5703125" style="8" customWidth="1"/>
    <col min="9484" max="9485" width="18" style="8" customWidth="1"/>
    <col min="9486" max="9486" width="15.140625" style="8" customWidth="1"/>
    <col min="9487" max="9488" width="15.7109375" style="8" customWidth="1"/>
    <col min="9489" max="9489" width="16.140625" style="8" customWidth="1"/>
    <col min="9490" max="9490" width="16.5703125" style="8" customWidth="1"/>
    <col min="9491" max="9492" width="16.7109375" style="8" customWidth="1"/>
    <col min="9493" max="9729" width="9.140625" style="8"/>
    <col min="9730" max="9730" width="5.140625" style="8" customWidth="1"/>
    <col min="9731" max="9731" width="8.5703125" style="8" customWidth="1"/>
    <col min="9732" max="9732" width="65.42578125" style="8" customWidth="1"/>
    <col min="9733" max="9733" width="18.7109375" style="8" customWidth="1"/>
    <col min="9734" max="9735" width="16.7109375" style="8" customWidth="1"/>
    <col min="9736" max="9736" width="20.28515625" style="8" customWidth="1"/>
    <col min="9737" max="9738" width="14.7109375" style="8" customWidth="1"/>
    <col min="9739" max="9739" width="19.5703125" style="8" customWidth="1"/>
    <col min="9740" max="9741" width="18" style="8" customWidth="1"/>
    <col min="9742" max="9742" width="15.140625" style="8" customWidth="1"/>
    <col min="9743" max="9744" width="15.7109375" style="8" customWidth="1"/>
    <col min="9745" max="9745" width="16.140625" style="8" customWidth="1"/>
    <col min="9746" max="9746" width="16.5703125" style="8" customWidth="1"/>
    <col min="9747" max="9748" width="16.7109375" style="8" customWidth="1"/>
    <col min="9749" max="9985" width="9.140625" style="8"/>
    <col min="9986" max="9986" width="5.140625" style="8" customWidth="1"/>
    <col min="9987" max="9987" width="8.5703125" style="8" customWidth="1"/>
    <col min="9988" max="9988" width="65.42578125" style="8" customWidth="1"/>
    <col min="9989" max="9989" width="18.7109375" style="8" customWidth="1"/>
    <col min="9990" max="9991" width="16.7109375" style="8" customWidth="1"/>
    <col min="9992" max="9992" width="20.28515625" style="8" customWidth="1"/>
    <col min="9993" max="9994" width="14.7109375" style="8" customWidth="1"/>
    <col min="9995" max="9995" width="19.5703125" style="8" customWidth="1"/>
    <col min="9996" max="9997" width="18" style="8" customWidth="1"/>
    <col min="9998" max="9998" width="15.140625" style="8" customWidth="1"/>
    <col min="9999" max="10000" width="15.7109375" style="8" customWidth="1"/>
    <col min="10001" max="10001" width="16.140625" style="8" customWidth="1"/>
    <col min="10002" max="10002" width="16.5703125" style="8" customWidth="1"/>
    <col min="10003" max="10004" width="16.7109375" style="8" customWidth="1"/>
    <col min="10005" max="10241" width="9.140625" style="8"/>
    <col min="10242" max="10242" width="5.140625" style="8" customWidth="1"/>
    <col min="10243" max="10243" width="8.5703125" style="8" customWidth="1"/>
    <col min="10244" max="10244" width="65.42578125" style="8" customWidth="1"/>
    <col min="10245" max="10245" width="18.7109375" style="8" customWidth="1"/>
    <col min="10246" max="10247" width="16.7109375" style="8" customWidth="1"/>
    <col min="10248" max="10248" width="20.28515625" style="8" customWidth="1"/>
    <col min="10249" max="10250" width="14.7109375" style="8" customWidth="1"/>
    <col min="10251" max="10251" width="19.5703125" style="8" customWidth="1"/>
    <col min="10252" max="10253" width="18" style="8" customWidth="1"/>
    <col min="10254" max="10254" width="15.140625" style="8" customWidth="1"/>
    <col min="10255" max="10256" width="15.7109375" style="8" customWidth="1"/>
    <col min="10257" max="10257" width="16.140625" style="8" customWidth="1"/>
    <col min="10258" max="10258" width="16.5703125" style="8" customWidth="1"/>
    <col min="10259" max="10260" width="16.7109375" style="8" customWidth="1"/>
    <col min="10261" max="10497" width="9.140625" style="8"/>
    <col min="10498" max="10498" width="5.140625" style="8" customWidth="1"/>
    <col min="10499" max="10499" width="8.5703125" style="8" customWidth="1"/>
    <col min="10500" max="10500" width="65.42578125" style="8" customWidth="1"/>
    <col min="10501" max="10501" width="18.7109375" style="8" customWidth="1"/>
    <col min="10502" max="10503" width="16.7109375" style="8" customWidth="1"/>
    <col min="10504" max="10504" width="20.28515625" style="8" customWidth="1"/>
    <col min="10505" max="10506" width="14.7109375" style="8" customWidth="1"/>
    <col min="10507" max="10507" width="19.5703125" style="8" customWidth="1"/>
    <col min="10508" max="10509" width="18" style="8" customWidth="1"/>
    <col min="10510" max="10510" width="15.140625" style="8" customWidth="1"/>
    <col min="10511" max="10512" width="15.7109375" style="8" customWidth="1"/>
    <col min="10513" max="10513" width="16.140625" style="8" customWidth="1"/>
    <col min="10514" max="10514" width="16.5703125" style="8" customWidth="1"/>
    <col min="10515" max="10516" width="16.7109375" style="8" customWidth="1"/>
    <col min="10517" max="10753" width="9.140625" style="8"/>
    <col min="10754" max="10754" width="5.140625" style="8" customWidth="1"/>
    <col min="10755" max="10755" width="8.5703125" style="8" customWidth="1"/>
    <col min="10756" max="10756" width="65.42578125" style="8" customWidth="1"/>
    <col min="10757" max="10757" width="18.7109375" style="8" customWidth="1"/>
    <col min="10758" max="10759" width="16.7109375" style="8" customWidth="1"/>
    <col min="10760" max="10760" width="20.28515625" style="8" customWidth="1"/>
    <col min="10761" max="10762" width="14.7109375" style="8" customWidth="1"/>
    <col min="10763" max="10763" width="19.5703125" style="8" customWidth="1"/>
    <col min="10764" max="10765" width="18" style="8" customWidth="1"/>
    <col min="10766" max="10766" width="15.140625" style="8" customWidth="1"/>
    <col min="10767" max="10768" width="15.7109375" style="8" customWidth="1"/>
    <col min="10769" max="10769" width="16.140625" style="8" customWidth="1"/>
    <col min="10770" max="10770" width="16.5703125" style="8" customWidth="1"/>
    <col min="10771" max="10772" width="16.7109375" style="8" customWidth="1"/>
    <col min="10773" max="11009" width="9.140625" style="8"/>
    <col min="11010" max="11010" width="5.140625" style="8" customWidth="1"/>
    <col min="11011" max="11011" width="8.5703125" style="8" customWidth="1"/>
    <col min="11012" max="11012" width="65.42578125" style="8" customWidth="1"/>
    <col min="11013" max="11013" width="18.7109375" style="8" customWidth="1"/>
    <col min="11014" max="11015" width="16.7109375" style="8" customWidth="1"/>
    <col min="11016" max="11016" width="20.28515625" style="8" customWidth="1"/>
    <col min="11017" max="11018" width="14.7109375" style="8" customWidth="1"/>
    <col min="11019" max="11019" width="19.5703125" style="8" customWidth="1"/>
    <col min="11020" max="11021" width="18" style="8" customWidth="1"/>
    <col min="11022" max="11022" width="15.140625" style="8" customWidth="1"/>
    <col min="11023" max="11024" width="15.7109375" style="8" customWidth="1"/>
    <col min="11025" max="11025" width="16.140625" style="8" customWidth="1"/>
    <col min="11026" max="11026" width="16.5703125" style="8" customWidth="1"/>
    <col min="11027" max="11028" width="16.7109375" style="8" customWidth="1"/>
    <col min="11029" max="11265" width="9.140625" style="8"/>
    <col min="11266" max="11266" width="5.140625" style="8" customWidth="1"/>
    <col min="11267" max="11267" width="8.5703125" style="8" customWidth="1"/>
    <col min="11268" max="11268" width="65.42578125" style="8" customWidth="1"/>
    <col min="11269" max="11269" width="18.7109375" style="8" customWidth="1"/>
    <col min="11270" max="11271" width="16.7109375" style="8" customWidth="1"/>
    <col min="11272" max="11272" width="20.28515625" style="8" customWidth="1"/>
    <col min="11273" max="11274" width="14.7109375" style="8" customWidth="1"/>
    <col min="11275" max="11275" width="19.5703125" style="8" customWidth="1"/>
    <col min="11276" max="11277" width="18" style="8" customWidth="1"/>
    <col min="11278" max="11278" width="15.140625" style="8" customWidth="1"/>
    <col min="11279" max="11280" width="15.7109375" style="8" customWidth="1"/>
    <col min="11281" max="11281" width="16.140625" style="8" customWidth="1"/>
    <col min="11282" max="11282" width="16.5703125" style="8" customWidth="1"/>
    <col min="11283" max="11284" width="16.7109375" style="8" customWidth="1"/>
    <col min="11285" max="11521" width="9.140625" style="8"/>
    <col min="11522" max="11522" width="5.140625" style="8" customWidth="1"/>
    <col min="11523" max="11523" width="8.5703125" style="8" customWidth="1"/>
    <col min="11524" max="11524" width="65.42578125" style="8" customWidth="1"/>
    <col min="11525" max="11525" width="18.7109375" style="8" customWidth="1"/>
    <col min="11526" max="11527" width="16.7109375" style="8" customWidth="1"/>
    <col min="11528" max="11528" width="20.28515625" style="8" customWidth="1"/>
    <col min="11529" max="11530" width="14.7109375" style="8" customWidth="1"/>
    <col min="11531" max="11531" width="19.5703125" style="8" customWidth="1"/>
    <col min="11532" max="11533" width="18" style="8" customWidth="1"/>
    <col min="11534" max="11534" width="15.140625" style="8" customWidth="1"/>
    <col min="11535" max="11536" width="15.7109375" style="8" customWidth="1"/>
    <col min="11537" max="11537" width="16.140625" style="8" customWidth="1"/>
    <col min="11538" max="11538" width="16.5703125" style="8" customWidth="1"/>
    <col min="11539" max="11540" width="16.7109375" style="8" customWidth="1"/>
    <col min="11541" max="11777" width="9.140625" style="8"/>
    <col min="11778" max="11778" width="5.140625" style="8" customWidth="1"/>
    <col min="11779" max="11779" width="8.5703125" style="8" customWidth="1"/>
    <col min="11780" max="11780" width="65.42578125" style="8" customWidth="1"/>
    <col min="11781" max="11781" width="18.7109375" style="8" customWidth="1"/>
    <col min="11782" max="11783" width="16.7109375" style="8" customWidth="1"/>
    <col min="11784" max="11784" width="20.28515625" style="8" customWidth="1"/>
    <col min="11785" max="11786" width="14.7109375" style="8" customWidth="1"/>
    <col min="11787" max="11787" width="19.5703125" style="8" customWidth="1"/>
    <col min="11788" max="11789" width="18" style="8" customWidth="1"/>
    <col min="11790" max="11790" width="15.140625" style="8" customWidth="1"/>
    <col min="11791" max="11792" width="15.7109375" style="8" customWidth="1"/>
    <col min="11793" max="11793" width="16.140625" style="8" customWidth="1"/>
    <col min="11794" max="11794" width="16.5703125" style="8" customWidth="1"/>
    <col min="11795" max="11796" width="16.7109375" style="8" customWidth="1"/>
    <col min="11797" max="12033" width="9.140625" style="8"/>
    <col min="12034" max="12034" width="5.140625" style="8" customWidth="1"/>
    <col min="12035" max="12035" width="8.5703125" style="8" customWidth="1"/>
    <col min="12036" max="12036" width="65.42578125" style="8" customWidth="1"/>
    <col min="12037" max="12037" width="18.7109375" style="8" customWidth="1"/>
    <col min="12038" max="12039" width="16.7109375" style="8" customWidth="1"/>
    <col min="12040" max="12040" width="20.28515625" style="8" customWidth="1"/>
    <col min="12041" max="12042" width="14.7109375" style="8" customWidth="1"/>
    <col min="12043" max="12043" width="19.5703125" style="8" customWidth="1"/>
    <col min="12044" max="12045" width="18" style="8" customWidth="1"/>
    <col min="12046" max="12046" width="15.140625" style="8" customWidth="1"/>
    <col min="12047" max="12048" width="15.7109375" style="8" customWidth="1"/>
    <col min="12049" max="12049" width="16.140625" style="8" customWidth="1"/>
    <col min="12050" max="12050" width="16.5703125" style="8" customWidth="1"/>
    <col min="12051" max="12052" width="16.7109375" style="8" customWidth="1"/>
    <col min="12053" max="12289" width="9.140625" style="8"/>
    <col min="12290" max="12290" width="5.140625" style="8" customWidth="1"/>
    <col min="12291" max="12291" width="8.5703125" style="8" customWidth="1"/>
    <col min="12292" max="12292" width="65.42578125" style="8" customWidth="1"/>
    <col min="12293" max="12293" width="18.7109375" style="8" customWidth="1"/>
    <col min="12294" max="12295" width="16.7109375" style="8" customWidth="1"/>
    <col min="12296" max="12296" width="20.28515625" style="8" customWidth="1"/>
    <col min="12297" max="12298" width="14.7109375" style="8" customWidth="1"/>
    <col min="12299" max="12299" width="19.5703125" style="8" customWidth="1"/>
    <col min="12300" max="12301" width="18" style="8" customWidth="1"/>
    <col min="12302" max="12302" width="15.140625" style="8" customWidth="1"/>
    <col min="12303" max="12304" width="15.7109375" style="8" customWidth="1"/>
    <col min="12305" max="12305" width="16.140625" style="8" customWidth="1"/>
    <col min="12306" max="12306" width="16.5703125" style="8" customWidth="1"/>
    <col min="12307" max="12308" width="16.7109375" style="8" customWidth="1"/>
    <col min="12309" max="12545" width="9.140625" style="8"/>
    <col min="12546" max="12546" width="5.140625" style="8" customWidth="1"/>
    <col min="12547" max="12547" width="8.5703125" style="8" customWidth="1"/>
    <col min="12548" max="12548" width="65.42578125" style="8" customWidth="1"/>
    <col min="12549" max="12549" width="18.7109375" style="8" customWidth="1"/>
    <col min="12550" max="12551" width="16.7109375" style="8" customWidth="1"/>
    <col min="12552" max="12552" width="20.28515625" style="8" customWidth="1"/>
    <col min="12553" max="12554" width="14.7109375" style="8" customWidth="1"/>
    <col min="12555" max="12555" width="19.5703125" style="8" customWidth="1"/>
    <col min="12556" max="12557" width="18" style="8" customWidth="1"/>
    <col min="12558" max="12558" width="15.140625" style="8" customWidth="1"/>
    <col min="12559" max="12560" width="15.7109375" style="8" customWidth="1"/>
    <col min="12561" max="12561" width="16.140625" style="8" customWidth="1"/>
    <col min="12562" max="12562" width="16.5703125" style="8" customWidth="1"/>
    <col min="12563" max="12564" width="16.7109375" style="8" customWidth="1"/>
    <col min="12565" max="12801" width="9.140625" style="8"/>
    <col min="12802" max="12802" width="5.140625" style="8" customWidth="1"/>
    <col min="12803" max="12803" width="8.5703125" style="8" customWidth="1"/>
    <col min="12804" max="12804" width="65.42578125" style="8" customWidth="1"/>
    <col min="12805" max="12805" width="18.7109375" style="8" customWidth="1"/>
    <col min="12806" max="12807" width="16.7109375" style="8" customWidth="1"/>
    <col min="12808" max="12808" width="20.28515625" style="8" customWidth="1"/>
    <col min="12809" max="12810" width="14.7109375" style="8" customWidth="1"/>
    <col min="12811" max="12811" width="19.5703125" style="8" customWidth="1"/>
    <col min="12812" max="12813" width="18" style="8" customWidth="1"/>
    <col min="12814" max="12814" width="15.140625" style="8" customWidth="1"/>
    <col min="12815" max="12816" width="15.7109375" style="8" customWidth="1"/>
    <col min="12817" max="12817" width="16.140625" style="8" customWidth="1"/>
    <col min="12818" max="12818" width="16.5703125" style="8" customWidth="1"/>
    <col min="12819" max="12820" width="16.7109375" style="8" customWidth="1"/>
    <col min="12821" max="13057" width="9.140625" style="8"/>
    <col min="13058" max="13058" width="5.140625" style="8" customWidth="1"/>
    <col min="13059" max="13059" width="8.5703125" style="8" customWidth="1"/>
    <col min="13060" max="13060" width="65.42578125" style="8" customWidth="1"/>
    <col min="13061" max="13061" width="18.7109375" style="8" customWidth="1"/>
    <col min="13062" max="13063" width="16.7109375" style="8" customWidth="1"/>
    <col min="13064" max="13064" width="20.28515625" style="8" customWidth="1"/>
    <col min="13065" max="13066" width="14.7109375" style="8" customWidth="1"/>
    <col min="13067" max="13067" width="19.5703125" style="8" customWidth="1"/>
    <col min="13068" max="13069" width="18" style="8" customWidth="1"/>
    <col min="13070" max="13070" width="15.140625" style="8" customWidth="1"/>
    <col min="13071" max="13072" width="15.7109375" style="8" customWidth="1"/>
    <col min="13073" max="13073" width="16.140625" style="8" customWidth="1"/>
    <col min="13074" max="13074" width="16.5703125" style="8" customWidth="1"/>
    <col min="13075" max="13076" width="16.7109375" style="8" customWidth="1"/>
    <col min="13077" max="13313" width="9.140625" style="8"/>
    <col min="13314" max="13314" width="5.140625" style="8" customWidth="1"/>
    <col min="13315" max="13315" width="8.5703125" style="8" customWidth="1"/>
    <col min="13316" max="13316" width="65.42578125" style="8" customWidth="1"/>
    <col min="13317" max="13317" width="18.7109375" style="8" customWidth="1"/>
    <col min="13318" max="13319" width="16.7109375" style="8" customWidth="1"/>
    <col min="13320" max="13320" width="20.28515625" style="8" customWidth="1"/>
    <col min="13321" max="13322" width="14.7109375" style="8" customWidth="1"/>
    <col min="13323" max="13323" width="19.5703125" style="8" customWidth="1"/>
    <col min="13324" max="13325" width="18" style="8" customWidth="1"/>
    <col min="13326" max="13326" width="15.140625" style="8" customWidth="1"/>
    <col min="13327" max="13328" width="15.7109375" style="8" customWidth="1"/>
    <col min="13329" max="13329" width="16.140625" style="8" customWidth="1"/>
    <col min="13330" max="13330" width="16.5703125" style="8" customWidth="1"/>
    <col min="13331" max="13332" width="16.7109375" style="8" customWidth="1"/>
    <col min="13333" max="13569" width="9.140625" style="8"/>
    <col min="13570" max="13570" width="5.140625" style="8" customWidth="1"/>
    <col min="13571" max="13571" width="8.5703125" style="8" customWidth="1"/>
    <col min="13572" max="13572" width="65.42578125" style="8" customWidth="1"/>
    <col min="13573" max="13573" width="18.7109375" style="8" customWidth="1"/>
    <col min="13574" max="13575" width="16.7109375" style="8" customWidth="1"/>
    <col min="13576" max="13576" width="20.28515625" style="8" customWidth="1"/>
    <col min="13577" max="13578" width="14.7109375" style="8" customWidth="1"/>
    <col min="13579" max="13579" width="19.5703125" style="8" customWidth="1"/>
    <col min="13580" max="13581" width="18" style="8" customWidth="1"/>
    <col min="13582" max="13582" width="15.140625" style="8" customWidth="1"/>
    <col min="13583" max="13584" width="15.7109375" style="8" customWidth="1"/>
    <col min="13585" max="13585" width="16.140625" style="8" customWidth="1"/>
    <col min="13586" max="13586" width="16.5703125" style="8" customWidth="1"/>
    <col min="13587" max="13588" width="16.7109375" style="8" customWidth="1"/>
    <col min="13589" max="13825" width="9.140625" style="8"/>
    <col min="13826" max="13826" width="5.140625" style="8" customWidth="1"/>
    <col min="13827" max="13827" width="8.5703125" style="8" customWidth="1"/>
    <col min="13828" max="13828" width="65.42578125" style="8" customWidth="1"/>
    <col min="13829" max="13829" width="18.7109375" style="8" customWidth="1"/>
    <col min="13830" max="13831" width="16.7109375" style="8" customWidth="1"/>
    <col min="13832" max="13832" width="20.28515625" style="8" customWidth="1"/>
    <col min="13833" max="13834" width="14.7109375" style="8" customWidth="1"/>
    <col min="13835" max="13835" width="19.5703125" style="8" customWidth="1"/>
    <col min="13836" max="13837" width="18" style="8" customWidth="1"/>
    <col min="13838" max="13838" width="15.140625" style="8" customWidth="1"/>
    <col min="13839" max="13840" width="15.7109375" style="8" customWidth="1"/>
    <col min="13841" max="13841" width="16.140625" style="8" customWidth="1"/>
    <col min="13842" max="13842" width="16.5703125" style="8" customWidth="1"/>
    <col min="13843" max="13844" width="16.7109375" style="8" customWidth="1"/>
    <col min="13845" max="14081" width="9.140625" style="8"/>
    <col min="14082" max="14082" width="5.140625" style="8" customWidth="1"/>
    <col min="14083" max="14083" width="8.5703125" style="8" customWidth="1"/>
    <col min="14084" max="14084" width="65.42578125" style="8" customWidth="1"/>
    <col min="14085" max="14085" width="18.7109375" style="8" customWidth="1"/>
    <col min="14086" max="14087" width="16.7109375" style="8" customWidth="1"/>
    <col min="14088" max="14088" width="20.28515625" style="8" customWidth="1"/>
    <col min="14089" max="14090" width="14.7109375" style="8" customWidth="1"/>
    <col min="14091" max="14091" width="19.5703125" style="8" customWidth="1"/>
    <col min="14092" max="14093" width="18" style="8" customWidth="1"/>
    <col min="14094" max="14094" width="15.140625" style="8" customWidth="1"/>
    <col min="14095" max="14096" width="15.7109375" style="8" customWidth="1"/>
    <col min="14097" max="14097" width="16.140625" style="8" customWidth="1"/>
    <col min="14098" max="14098" width="16.5703125" style="8" customWidth="1"/>
    <col min="14099" max="14100" width="16.7109375" style="8" customWidth="1"/>
    <col min="14101" max="14337" width="9.140625" style="8"/>
    <col min="14338" max="14338" width="5.140625" style="8" customWidth="1"/>
    <col min="14339" max="14339" width="8.5703125" style="8" customWidth="1"/>
    <col min="14340" max="14340" width="65.42578125" style="8" customWidth="1"/>
    <col min="14341" max="14341" width="18.7109375" style="8" customWidth="1"/>
    <col min="14342" max="14343" width="16.7109375" style="8" customWidth="1"/>
    <col min="14344" max="14344" width="20.28515625" style="8" customWidth="1"/>
    <col min="14345" max="14346" width="14.7109375" style="8" customWidth="1"/>
    <col min="14347" max="14347" width="19.5703125" style="8" customWidth="1"/>
    <col min="14348" max="14349" width="18" style="8" customWidth="1"/>
    <col min="14350" max="14350" width="15.140625" style="8" customWidth="1"/>
    <col min="14351" max="14352" width="15.7109375" style="8" customWidth="1"/>
    <col min="14353" max="14353" width="16.140625" style="8" customWidth="1"/>
    <col min="14354" max="14354" width="16.5703125" style="8" customWidth="1"/>
    <col min="14355" max="14356" width="16.7109375" style="8" customWidth="1"/>
    <col min="14357" max="14593" width="9.140625" style="8"/>
    <col min="14594" max="14594" width="5.140625" style="8" customWidth="1"/>
    <col min="14595" max="14595" width="8.5703125" style="8" customWidth="1"/>
    <col min="14596" max="14596" width="65.42578125" style="8" customWidth="1"/>
    <col min="14597" max="14597" width="18.7109375" style="8" customWidth="1"/>
    <col min="14598" max="14599" width="16.7109375" style="8" customWidth="1"/>
    <col min="14600" max="14600" width="20.28515625" style="8" customWidth="1"/>
    <col min="14601" max="14602" width="14.7109375" style="8" customWidth="1"/>
    <col min="14603" max="14603" width="19.5703125" style="8" customWidth="1"/>
    <col min="14604" max="14605" width="18" style="8" customWidth="1"/>
    <col min="14606" max="14606" width="15.140625" style="8" customWidth="1"/>
    <col min="14607" max="14608" width="15.7109375" style="8" customWidth="1"/>
    <col min="14609" max="14609" width="16.140625" style="8" customWidth="1"/>
    <col min="14610" max="14610" width="16.5703125" style="8" customWidth="1"/>
    <col min="14611" max="14612" width="16.7109375" style="8" customWidth="1"/>
    <col min="14613" max="14849" width="9.140625" style="8"/>
    <col min="14850" max="14850" width="5.140625" style="8" customWidth="1"/>
    <col min="14851" max="14851" width="8.5703125" style="8" customWidth="1"/>
    <col min="14852" max="14852" width="65.42578125" style="8" customWidth="1"/>
    <col min="14853" max="14853" width="18.7109375" style="8" customWidth="1"/>
    <col min="14854" max="14855" width="16.7109375" style="8" customWidth="1"/>
    <col min="14856" max="14856" width="20.28515625" style="8" customWidth="1"/>
    <col min="14857" max="14858" width="14.7109375" style="8" customWidth="1"/>
    <col min="14859" max="14859" width="19.5703125" style="8" customWidth="1"/>
    <col min="14860" max="14861" width="18" style="8" customWidth="1"/>
    <col min="14862" max="14862" width="15.140625" style="8" customWidth="1"/>
    <col min="14863" max="14864" width="15.7109375" style="8" customWidth="1"/>
    <col min="14865" max="14865" width="16.140625" style="8" customWidth="1"/>
    <col min="14866" max="14866" width="16.5703125" style="8" customWidth="1"/>
    <col min="14867" max="14868" width="16.7109375" style="8" customWidth="1"/>
    <col min="14869" max="15105" width="9.140625" style="8"/>
    <col min="15106" max="15106" width="5.140625" style="8" customWidth="1"/>
    <col min="15107" max="15107" width="8.5703125" style="8" customWidth="1"/>
    <col min="15108" max="15108" width="65.42578125" style="8" customWidth="1"/>
    <col min="15109" max="15109" width="18.7109375" style="8" customWidth="1"/>
    <col min="15110" max="15111" width="16.7109375" style="8" customWidth="1"/>
    <col min="15112" max="15112" width="20.28515625" style="8" customWidth="1"/>
    <col min="15113" max="15114" width="14.7109375" style="8" customWidth="1"/>
    <col min="15115" max="15115" width="19.5703125" style="8" customWidth="1"/>
    <col min="15116" max="15117" width="18" style="8" customWidth="1"/>
    <col min="15118" max="15118" width="15.140625" style="8" customWidth="1"/>
    <col min="15119" max="15120" width="15.7109375" style="8" customWidth="1"/>
    <col min="15121" max="15121" width="16.140625" style="8" customWidth="1"/>
    <col min="15122" max="15122" width="16.5703125" style="8" customWidth="1"/>
    <col min="15123" max="15124" width="16.7109375" style="8" customWidth="1"/>
    <col min="15125" max="15361" width="9.140625" style="8"/>
    <col min="15362" max="15362" width="5.140625" style="8" customWidth="1"/>
    <col min="15363" max="15363" width="8.5703125" style="8" customWidth="1"/>
    <col min="15364" max="15364" width="65.42578125" style="8" customWidth="1"/>
    <col min="15365" max="15365" width="18.7109375" style="8" customWidth="1"/>
    <col min="15366" max="15367" width="16.7109375" style="8" customWidth="1"/>
    <col min="15368" max="15368" width="20.28515625" style="8" customWidth="1"/>
    <col min="15369" max="15370" width="14.7109375" style="8" customWidth="1"/>
    <col min="15371" max="15371" width="19.5703125" style="8" customWidth="1"/>
    <col min="15372" max="15373" width="18" style="8" customWidth="1"/>
    <col min="15374" max="15374" width="15.140625" style="8" customWidth="1"/>
    <col min="15375" max="15376" width="15.7109375" style="8" customWidth="1"/>
    <col min="15377" max="15377" width="16.140625" style="8" customWidth="1"/>
    <col min="15378" max="15378" width="16.5703125" style="8" customWidth="1"/>
    <col min="15379" max="15380" width="16.7109375" style="8" customWidth="1"/>
    <col min="15381" max="15617" width="9.140625" style="8"/>
    <col min="15618" max="15618" width="5.140625" style="8" customWidth="1"/>
    <col min="15619" max="15619" width="8.5703125" style="8" customWidth="1"/>
    <col min="15620" max="15620" width="65.42578125" style="8" customWidth="1"/>
    <col min="15621" max="15621" width="18.7109375" style="8" customWidth="1"/>
    <col min="15622" max="15623" width="16.7109375" style="8" customWidth="1"/>
    <col min="15624" max="15624" width="20.28515625" style="8" customWidth="1"/>
    <col min="15625" max="15626" width="14.7109375" style="8" customWidth="1"/>
    <col min="15627" max="15627" width="19.5703125" style="8" customWidth="1"/>
    <col min="15628" max="15629" width="18" style="8" customWidth="1"/>
    <col min="15630" max="15630" width="15.140625" style="8" customWidth="1"/>
    <col min="15631" max="15632" width="15.7109375" style="8" customWidth="1"/>
    <col min="15633" max="15633" width="16.140625" style="8" customWidth="1"/>
    <col min="15634" max="15634" width="16.5703125" style="8" customWidth="1"/>
    <col min="15635" max="15636" width="16.7109375" style="8" customWidth="1"/>
    <col min="15637" max="15873" width="9.140625" style="8"/>
    <col min="15874" max="15874" width="5.140625" style="8" customWidth="1"/>
    <col min="15875" max="15875" width="8.5703125" style="8" customWidth="1"/>
    <col min="15876" max="15876" width="65.42578125" style="8" customWidth="1"/>
    <col min="15877" max="15877" width="18.7109375" style="8" customWidth="1"/>
    <col min="15878" max="15879" width="16.7109375" style="8" customWidth="1"/>
    <col min="15880" max="15880" width="20.28515625" style="8" customWidth="1"/>
    <col min="15881" max="15882" width="14.7109375" style="8" customWidth="1"/>
    <col min="15883" max="15883" width="19.5703125" style="8" customWidth="1"/>
    <col min="15884" max="15885" width="18" style="8" customWidth="1"/>
    <col min="15886" max="15886" width="15.140625" style="8" customWidth="1"/>
    <col min="15887" max="15888" width="15.7109375" style="8" customWidth="1"/>
    <col min="15889" max="15889" width="16.140625" style="8" customWidth="1"/>
    <col min="15890" max="15890" width="16.5703125" style="8" customWidth="1"/>
    <col min="15891" max="15892" width="16.7109375" style="8" customWidth="1"/>
    <col min="15893" max="16129" width="9.140625" style="8"/>
    <col min="16130" max="16130" width="5.140625" style="8" customWidth="1"/>
    <col min="16131" max="16131" width="8.5703125" style="8" customWidth="1"/>
    <col min="16132" max="16132" width="65.42578125" style="8" customWidth="1"/>
    <col min="16133" max="16133" width="18.7109375" style="8" customWidth="1"/>
    <col min="16134" max="16135" width="16.7109375" style="8" customWidth="1"/>
    <col min="16136" max="16136" width="20.28515625" style="8" customWidth="1"/>
    <col min="16137" max="16138" width="14.7109375" style="8" customWidth="1"/>
    <col min="16139" max="16139" width="19.5703125" style="8" customWidth="1"/>
    <col min="16140" max="16141" width="18" style="8" customWidth="1"/>
    <col min="16142" max="16142" width="15.140625" style="8" customWidth="1"/>
    <col min="16143" max="16144" width="15.7109375" style="8" customWidth="1"/>
    <col min="16145" max="16145" width="16.140625" style="8" customWidth="1"/>
    <col min="16146" max="16146" width="16.5703125" style="8" customWidth="1"/>
    <col min="16147" max="16148" width="16.7109375" style="8" customWidth="1"/>
    <col min="16149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24" t="s">
        <v>0</v>
      </c>
      <c r="S1" s="425"/>
      <c r="T1" s="426"/>
    </row>
    <row r="2" spans="1:20" s="9" customFormat="1" ht="21" customHeight="1" thickTop="1">
      <c r="A2" s="427" t="s">
        <v>392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</row>
    <row r="3" spans="1:20" s="17" customFormat="1" ht="20.25" customHeight="1" thickBot="1">
      <c r="A3" s="397" t="s">
        <v>397</v>
      </c>
      <c r="B3" s="397"/>
      <c r="C3" s="397"/>
      <c r="D3" s="397"/>
      <c r="E3" s="397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400</v>
      </c>
      <c r="B4" s="19"/>
      <c r="C4" s="20" t="s">
        <v>398</v>
      </c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 t="s">
        <v>399</v>
      </c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28" t="s">
        <v>5</v>
      </c>
      <c r="B7" s="430" t="s">
        <v>6</v>
      </c>
      <c r="C7" s="432" t="s">
        <v>7</v>
      </c>
      <c r="D7" s="434" t="s">
        <v>8</v>
      </c>
      <c r="E7" s="436" t="s">
        <v>9</v>
      </c>
      <c r="F7" s="438" t="s">
        <v>10</v>
      </c>
      <c r="G7" s="440" t="s">
        <v>11</v>
      </c>
      <c r="H7" s="442" t="s">
        <v>12</v>
      </c>
      <c r="I7" s="416" t="s">
        <v>13</v>
      </c>
      <c r="J7" s="416" t="s">
        <v>14</v>
      </c>
      <c r="K7" s="416" t="s">
        <v>15</v>
      </c>
      <c r="L7" s="416" t="s">
        <v>16</v>
      </c>
      <c r="M7" s="416" t="s">
        <v>17</v>
      </c>
      <c r="N7" s="416" t="s">
        <v>18</v>
      </c>
      <c r="O7" s="416" t="s">
        <v>19</v>
      </c>
      <c r="P7" s="416" t="s">
        <v>20</v>
      </c>
      <c r="Q7" s="420" t="s">
        <v>21</v>
      </c>
      <c r="R7" s="420" t="s">
        <v>22</v>
      </c>
      <c r="S7" s="422" t="s">
        <v>23</v>
      </c>
      <c r="T7" s="422" t="s">
        <v>24</v>
      </c>
    </row>
    <row r="8" spans="1:20" s="29" customFormat="1" ht="129" customHeight="1" thickBot="1">
      <c r="A8" s="429"/>
      <c r="B8" s="431"/>
      <c r="C8" s="433"/>
      <c r="D8" s="435"/>
      <c r="E8" s="437"/>
      <c r="F8" s="439"/>
      <c r="G8" s="441"/>
      <c r="H8" s="443"/>
      <c r="I8" s="417"/>
      <c r="J8" s="417"/>
      <c r="K8" s="417"/>
      <c r="L8" s="417"/>
      <c r="M8" s="417"/>
      <c r="N8" s="417"/>
      <c r="O8" s="417"/>
      <c r="P8" s="417"/>
      <c r="Q8" s="421"/>
      <c r="R8" s="421"/>
      <c r="S8" s="423"/>
      <c r="T8" s="423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05" t="s">
        <v>35</v>
      </c>
      <c r="R9" s="406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 thickBot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21" customHeight="1" thickBot="1">
      <c r="B12" s="61"/>
      <c r="C12" s="62" t="s">
        <v>38</v>
      </c>
      <c r="D12" s="63">
        <f t="shared" ref="D12:T12" si="0">D14+D27+D68</f>
        <v>151652999.83500001</v>
      </c>
      <c r="E12" s="64">
        <f>E14+E27+E68</f>
        <v>8903500</v>
      </c>
      <c r="F12" s="63">
        <f t="shared" si="0"/>
        <v>7587500</v>
      </c>
      <c r="G12" s="63">
        <f t="shared" si="0"/>
        <v>1178000</v>
      </c>
      <c r="H12" s="64">
        <f t="shared" si="0"/>
        <v>138000</v>
      </c>
      <c r="I12" s="64">
        <f t="shared" si="0"/>
        <v>0</v>
      </c>
      <c r="J12" s="64">
        <f t="shared" si="0"/>
        <v>0</v>
      </c>
      <c r="K12" s="64">
        <f t="shared" si="0"/>
        <v>118000</v>
      </c>
      <c r="L12" s="64">
        <f t="shared" si="0"/>
        <v>20000</v>
      </c>
      <c r="M12" s="64">
        <f t="shared" si="0"/>
        <v>0</v>
      </c>
      <c r="N12" s="64">
        <f t="shared" si="0"/>
        <v>0</v>
      </c>
      <c r="O12" s="64">
        <f t="shared" si="0"/>
        <v>0</v>
      </c>
      <c r="P12" s="64">
        <f t="shared" si="0"/>
        <v>0</v>
      </c>
      <c r="Q12" s="65">
        <f t="shared" si="0"/>
        <v>0</v>
      </c>
      <c r="R12" s="65">
        <f t="shared" si="0"/>
        <v>0</v>
      </c>
      <c r="S12" s="63">
        <f t="shared" si="0"/>
        <v>8953474.1999999993</v>
      </c>
      <c r="T12" s="66">
        <f t="shared" si="0"/>
        <v>8987198.7503999993</v>
      </c>
    </row>
    <row r="13" spans="1:20" s="60" customFormat="1" ht="16.5" customHeight="1">
      <c r="A13" s="407"/>
      <c r="B13" s="408"/>
      <c r="C13" s="409"/>
      <c r="D13" s="67"/>
      <c r="E13" s="344"/>
      <c r="F13" s="345"/>
      <c r="G13" s="346"/>
      <c r="H13" s="347"/>
      <c r="I13" s="301"/>
      <c r="J13" s="301"/>
      <c r="K13" s="301"/>
      <c r="L13" s="301"/>
      <c r="M13" s="301"/>
      <c r="N13" s="301"/>
      <c r="O13" s="301"/>
      <c r="P13" s="301"/>
      <c r="Q13" s="348"/>
      <c r="R13" s="348"/>
      <c r="S13" s="346"/>
      <c r="T13" s="346"/>
    </row>
    <row r="14" spans="1:20" s="78" customFormat="1" ht="18" customHeight="1">
      <c r="A14" s="74"/>
      <c r="B14" s="75" t="s">
        <v>39</v>
      </c>
      <c r="C14" s="76" t="s">
        <v>40</v>
      </c>
      <c r="D14" s="77">
        <f>D15+D18+D20</f>
        <v>10819999.835000001</v>
      </c>
      <c r="E14" s="349">
        <f>E15+E18+E20</f>
        <v>7357000</v>
      </c>
      <c r="F14" s="350">
        <f>F15+F18+F20</f>
        <v>7357000</v>
      </c>
      <c r="G14" s="351"/>
      <c r="H14" s="352"/>
      <c r="I14" s="302"/>
      <c r="J14" s="302"/>
      <c r="K14" s="302"/>
      <c r="L14" s="350">
        <f>L15+L18+L20</f>
        <v>0</v>
      </c>
      <c r="M14" s="302"/>
      <c r="N14" s="302"/>
      <c r="O14" s="302"/>
      <c r="P14" s="302"/>
      <c r="Q14" s="353"/>
      <c r="R14" s="353"/>
      <c r="S14" s="350">
        <f t="shared" ref="S14:T14" si="1">S15+S18+S20</f>
        <v>7371714</v>
      </c>
      <c r="T14" s="350">
        <f t="shared" si="1"/>
        <v>7386457.4279999994</v>
      </c>
    </row>
    <row r="15" spans="1:20" s="84" customFormat="1" ht="18" customHeight="1">
      <c r="A15" s="79"/>
      <c r="B15" s="80" t="s">
        <v>41</v>
      </c>
      <c r="C15" s="81" t="s">
        <v>42</v>
      </c>
      <c r="D15" s="82">
        <f t="shared" ref="D15" si="2">SUM(D16)</f>
        <v>5400000</v>
      </c>
      <c r="E15" s="354">
        <f>SUM(E16:E17)</f>
        <v>6122000</v>
      </c>
      <c r="F15" s="355">
        <f>SUM(F16:F17)</f>
        <v>6122000</v>
      </c>
      <c r="G15" s="356"/>
      <c r="H15" s="357"/>
      <c r="I15" s="303"/>
      <c r="J15" s="303"/>
      <c r="K15" s="355">
        <f>SUM(K16:K17)</f>
        <v>0</v>
      </c>
      <c r="L15" s="355">
        <f>SUM(L16:L17)</f>
        <v>0</v>
      </c>
      <c r="M15" s="303"/>
      <c r="N15" s="303"/>
      <c r="O15" s="303"/>
      <c r="P15" s="303"/>
      <c r="Q15" s="358"/>
      <c r="R15" s="358"/>
      <c r="S15" s="355">
        <f>SUM(S16:S17)</f>
        <v>6134244</v>
      </c>
      <c r="T15" s="355">
        <f>SUM(T16:T17)</f>
        <v>6146512.4879999999</v>
      </c>
    </row>
    <row r="16" spans="1:20" s="84" customFormat="1" ht="15.75" customHeight="1">
      <c r="A16" s="85"/>
      <c r="B16" s="86" t="s">
        <v>43</v>
      </c>
      <c r="C16" s="87" t="s">
        <v>44</v>
      </c>
      <c r="D16" s="88">
        <v>5400000</v>
      </c>
      <c r="E16" s="89">
        <f>F16+G16+H16+Q16+R16</f>
        <v>6032000</v>
      </c>
      <c r="F16" s="88">
        <v>6032000</v>
      </c>
      <c r="G16" s="90"/>
      <c r="H16" s="359">
        <f t="shared" ref="H16:H21" si="3">SUM(I16:P16)</f>
        <v>0</v>
      </c>
      <c r="I16" s="303"/>
      <c r="J16" s="303"/>
      <c r="K16" s="88">
        <v>0</v>
      </c>
      <c r="L16" s="88">
        <v>0</v>
      </c>
      <c r="M16" s="303"/>
      <c r="N16" s="303"/>
      <c r="O16" s="303"/>
      <c r="P16" s="303"/>
      <c r="Q16" s="92"/>
      <c r="R16" s="92"/>
      <c r="S16" s="88">
        <f>SUM(E16*1.002)</f>
        <v>6044064</v>
      </c>
      <c r="T16" s="88">
        <f>SUM(S16*1.002)</f>
        <v>6056152.1279999996</v>
      </c>
    </row>
    <row r="17" spans="1:32" s="84" customFormat="1" ht="15.75" customHeight="1">
      <c r="A17" s="85"/>
      <c r="B17" s="86" t="s">
        <v>395</v>
      </c>
      <c r="C17" s="87" t="s">
        <v>396</v>
      </c>
      <c r="D17" s="88"/>
      <c r="E17" s="89">
        <f>F17+G17+H17+Q17+R17</f>
        <v>90000</v>
      </c>
      <c r="F17" s="88">
        <v>90000</v>
      </c>
      <c r="G17" s="90"/>
      <c r="H17" s="359">
        <f t="shared" si="3"/>
        <v>0</v>
      </c>
      <c r="I17" s="303"/>
      <c r="J17" s="303"/>
      <c r="K17" s="88">
        <v>0</v>
      </c>
      <c r="L17" s="88">
        <v>0</v>
      </c>
      <c r="M17" s="303"/>
      <c r="N17" s="303"/>
      <c r="O17" s="303"/>
      <c r="P17" s="303"/>
      <c r="Q17" s="92"/>
      <c r="R17" s="92"/>
      <c r="S17" s="88">
        <f>SUM(E17*1.002)</f>
        <v>90180</v>
      </c>
      <c r="T17" s="88">
        <f>SUM(S17*1.002)</f>
        <v>90360.36</v>
      </c>
    </row>
    <row r="18" spans="1:32" s="84" customFormat="1" ht="15.75" customHeight="1">
      <c r="A18" s="93"/>
      <c r="B18" s="94">
        <v>312</v>
      </c>
      <c r="C18" s="95" t="s">
        <v>45</v>
      </c>
      <c r="D18" s="82">
        <f t="shared" ref="D18:T18" si="4">SUM(D19)</f>
        <v>20000</v>
      </c>
      <c r="E18" s="354">
        <f t="shared" si="4"/>
        <v>190000</v>
      </c>
      <c r="F18" s="355">
        <f>SUM(F19)</f>
        <v>190000</v>
      </c>
      <c r="G18" s="356"/>
      <c r="H18" s="359">
        <f t="shared" si="3"/>
        <v>0</v>
      </c>
      <c r="I18" s="303"/>
      <c r="J18" s="303"/>
      <c r="K18" s="355">
        <f>SUM(K19)</f>
        <v>0</v>
      </c>
      <c r="L18" s="355">
        <f>SUM(L19)</f>
        <v>0</v>
      </c>
      <c r="M18" s="303"/>
      <c r="N18" s="303"/>
      <c r="O18" s="303"/>
      <c r="P18" s="303"/>
      <c r="Q18" s="358"/>
      <c r="R18" s="358"/>
      <c r="S18" s="355">
        <f t="shared" si="4"/>
        <v>190380</v>
      </c>
      <c r="T18" s="355">
        <f t="shared" si="4"/>
        <v>190760.76</v>
      </c>
    </row>
    <row r="19" spans="1:32" s="84" customFormat="1" ht="15.75" customHeight="1">
      <c r="A19" s="85"/>
      <c r="B19" s="86" t="s">
        <v>46</v>
      </c>
      <c r="C19" s="96" t="s">
        <v>47</v>
      </c>
      <c r="D19" s="88">
        <v>20000</v>
      </c>
      <c r="E19" s="89">
        <f>F19+G19+H19+Q19+R19</f>
        <v>190000</v>
      </c>
      <c r="F19" s="88">
        <v>190000</v>
      </c>
      <c r="G19" s="90"/>
      <c r="H19" s="359">
        <f>SUM(I19:P19)</f>
        <v>0</v>
      </c>
      <c r="I19" s="303"/>
      <c r="J19" s="303"/>
      <c r="K19" s="88">
        <v>0</v>
      </c>
      <c r="L19" s="88">
        <v>0</v>
      </c>
      <c r="M19" s="303"/>
      <c r="N19" s="303"/>
      <c r="O19" s="303"/>
      <c r="P19" s="303"/>
      <c r="Q19" s="92"/>
      <c r="R19" s="92"/>
      <c r="S19" s="88">
        <f>SUM(E19*1.002)</f>
        <v>190380</v>
      </c>
      <c r="T19" s="88">
        <f>SUM(S19*1.002)</f>
        <v>190760.76</v>
      </c>
    </row>
    <row r="20" spans="1:32" s="84" customFormat="1" ht="15.75" customHeight="1">
      <c r="A20" s="93"/>
      <c r="B20" s="94">
        <v>313</v>
      </c>
      <c r="C20" s="95" t="s">
        <v>48</v>
      </c>
      <c r="D20" s="82">
        <f>SUM(D21:D21)</f>
        <v>5399999.835</v>
      </c>
      <c r="E20" s="354">
        <f>SUM(E21:E21)</f>
        <v>1045000</v>
      </c>
      <c r="F20" s="355">
        <f>SUM(F21:F21)</f>
        <v>1045000</v>
      </c>
      <c r="G20" s="356"/>
      <c r="H20" s="359">
        <f t="shared" si="3"/>
        <v>0</v>
      </c>
      <c r="I20" s="303"/>
      <c r="J20" s="303"/>
      <c r="K20" s="355">
        <f>SUM(K21:K21)</f>
        <v>0</v>
      </c>
      <c r="L20" s="355">
        <f>SUM(L21:L21)</f>
        <v>0</v>
      </c>
      <c r="M20" s="303"/>
      <c r="N20" s="303"/>
      <c r="O20" s="303"/>
      <c r="P20" s="303"/>
      <c r="Q20" s="358"/>
      <c r="R20" s="358"/>
      <c r="S20" s="355">
        <f>SUM(S21:S21)</f>
        <v>1047090</v>
      </c>
      <c r="T20" s="355">
        <f>SUM(T21:T21)</f>
        <v>1049184.18</v>
      </c>
    </row>
    <row r="21" spans="1:32" s="84" customFormat="1" ht="15.75" customHeight="1">
      <c r="A21" s="85"/>
      <c r="B21" s="86" t="s">
        <v>49</v>
      </c>
      <c r="C21" s="96" t="s">
        <v>50</v>
      </c>
      <c r="D21" s="97">
        <f>D16-0.165</f>
        <v>5399999.835</v>
      </c>
      <c r="E21" s="89">
        <f>F21+G21+H21+Q21+R21</f>
        <v>1045000</v>
      </c>
      <c r="F21" s="97">
        <v>1045000</v>
      </c>
      <c r="G21" s="98"/>
      <c r="H21" s="359">
        <f t="shared" si="3"/>
        <v>0</v>
      </c>
      <c r="I21" s="303"/>
      <c r="J21" s="303"/>
      <c r="K21" s="97">
        <v>0</v>
      </c>
      <c r="L21" s="97">
        <v>0</v>
      </c>
      <c r="M21" s="303"/>
      <c r="N21" s="303"/>
      <c r="O21" s="303"/>
      <c r="P21" s="303"/>
      <c r="Q21" s="92"/>
      <c r="R21" s="92"/>
      <c r="S21" s="88">
        <f>SUM(E21*1.002)</f>
        <v>1047090</v>
      </c>
      <c r="T21" s="88">
        <f>SUM(S21*1.002)</f>
        <v>1049184.18</v>
      </c>
    </row>
    <row r="22" spans="1:32" s="78" customFormat="1" ht="15.75" customHeight="1">
      <c r="A22" s="99"/>
      <c r="B22" s="100"/>
      <c r="C22" s="101"/>
      <c r="D22" s="102"/>
      <c r="E22" s="103"/>
      <c r="F22" s="104"/>
      <c r="G22" s="104"/>
      <c r="H22" s="105"/>
      <c r="I22" s="106"/>
      <c r="J22" s="106"/>
      <c r="K22" s="106">
        <v>0</v>
      </c>
      <c r="L22" s="106"/>
      <c r="M22" s="106"/>
      <c r="N22" s="106"/>
      <c r="O22" s="106"/>
      <c r="P22" s="106"/>
      <c r="Q22" s="107"/>
      <c r="R22" s="107"/>
      <c r="S22" s="107"/>
      <c r="T22" s="107"/>
    </row>
    <row r="23" spans="1:32" s="113" customFormat="1" ht="15.75" customHeight="1">
      <c r="A23" s="108"/>
      <c r="B23" s="109" t="s">
        <v>52</v>
      </c>
      <c r="C23" s="110" t="s">
        <v>53</v>
      </c>
      <c r="D23" s="103">
        <f>D29+D69</f>
        <v>113172306</v>
      </c>
      <c r="E23" s="103"/>
      <c r="F23" s="103"/>
      <c r="G23" s="103">
        <f>G29+G69</f>
        <v>918000</v>
      </c>
      <c r="H23" s="105"/>
      <c r="I23" s="111"/>
      <c r="J23" s="111"/>
      <c r="K23" s="111"/>
      <c r="L23" s="111"/>
      <c r="M23" s="111"/>
      <c r="N23" s="111"/>
      <c r="O23" s="111"/>
      <c r="P23" s="111"/>
      <c r="Q23" s="112"/>
      <c r="R23" s="112"/>
      <c r="S23" s="112"/>
      <c r="T23" s="112"/>
    </row>
    <row r="24" spans="1:32" s="113" customFormat="1" ht="15.75" customHeight="1">
      <c r="A24" s="108"/>
      <c r="B24" s="109" t="s">
        <v>54</v>
      </c>
      <c r="C24" s="110" t="s">
        <v>55</v>
      </c>
      <c r="D24" s="103">
        <f>D61+D70</f>
        <v>27660694</v>
      </c>
      <c r="E24" s="103"/>
      <c r="F24" s="103"/>
      <c r="G24" s="103">
        <f>G61+G70</f>
        <v>0</v>
      </c>
      <c r="H24" s="105"/>
      <c r="I24" s="111"/>
      <c r="J24" s="111"/>
      <c r="K24" s="111"/>
      <c r="L24" s="111"/>
      <c r="M24" s="111"/>
      <c r="N24" s="111"/>
      <c r="O24" s="111"/>
      <c r="P24" s="111"/>
      <c r="Q24" s="112"/>
      <c r="R24" s="112"/>
      <c r="S24" s="112"/>
      <c r="T24" s="112"/>
    </row>
    <row r="25" spans="1:32" s="113" customFormat="1" ht="15.75" customHeight="1">
      <c r="A25" s="108"/>
      <c r="B25" s="114"/>
      <c r="C25" s="115"/>
      <c r="D25" s="103">
        <f>D23+D24</f>
        <v>140833000</v>
      </c>
      <c r="E25" s="103"/>
      <c r="F25" s="103"/>
      <c r="G25" s="103">
        <f>G23+G24</f>
        <v>918000</v>
      </c>
      <c r="H25" s="105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112"/>
      <c r="T25" s="112"/>
    </row>
    <row r="26" spans="1:32" s="78" customFormat="1" ht="8.25" customHeight="1">
      <c r="A26" s="99"/>
      <c r="B26" s="100"/>
      <c r="C26" s="101"/>
      <c r="D26" s="102"/>
      <c r="E26" s="103"/>
      <c r="F26" s="104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32" s="78" customFormat="1" ht="40.5" customHeight="1">
      <c r="A27" s="410" t="s">
        <v>56</v>
      </c>
      <c r="B27" s="411"/>
      <c r="C27" s="411"/>
      <c r="D27" s="116">
        <f>SUM(D28+D60)</f>
        <v>88633000</v>
      </c>
      <c r="E27" s="304">
        <f>SUM(E28+E60)</f>
        <v>1136500</v>
      </c>
      <c r="F27" s="304">
        <f t="shared" ref="F27:T27" si="5">SUM(F28+F60)</f>
        <v>30500</v>
      </c>
      <c r="G27" s="304">
        <f t="shared" si="5"/>
        <v>968000</v>
      </c>
      <c r="H27" s="304">
        <f t="shared" si="5"/>
        <v>138000</v>
      </c>
      <c r="I27" s="304">
        <f t="shared" si="5"/>
        <v>0</v>
      </c>
      <c r="J27" s="304">
        <f t="shared" si="5"/>
        <v>0</v>
      </c>
      <c r="K27" s="304">
        <f t="shared" si="5"/>
        <v>118000</v>
      </c>
      <c r="L27" s="304">
        <f t="shared" si="5"/>
        <v>20000</v>
      </c>
      <c r="M27" s="304">
        <f t="shared" si="5"/>
        <v>0</v>
      </c>
      <c r="N27" s="304">
        <f t="shared" si="5"/>
        <v>0</v>
      </c>
      <c r="O27" s="304">
        <f t="shared" si="5"/>
        <v>0</v>
      </c>
      <c r="P27" s="304">
        <f t="shared" si="5"/>
        <v>0</v>
      </c>
      <c r="Q27" s="304">
        <f t="shared" si="5"/>
        <v>0</v>
      </c>
      <c r="R27" s="304">
        <f t="shared" si="5"/>
        <v>0</v>
      </c>
      <c r="S27" s="304">
        <f t="shared" si="5"/>
        <v>1162412.2000000002</v>
      </c>
      <c r="T27" s="304">
        <f t="shared" si="5"/>
        <v>1176361.1464</v>
      </c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60" customFormat="1" ht="36" customHeight="1">
      <c r="A28" s="412" t="s">
        <v>57</v>
      </c>
      <c r="B28" s="413"/>
      <c r="C28" s="413"/>
      <c r="D28" s="118">
        <f>SUM(D30+D34+D40+D50+D55)</f>
        <v>72597306</v>
      </c>
      <c r="E28" s="305">
        <f>SUM(E30+E34+E40+E50+E55)</f>
        <v>876500</v>
      </c>
      <c r="F28" s="320">
        <f t="shared" ref="F28:T28" si="6">SUM(F30+F34+F40+F50+F55)</f>
        <v>30500</v>
      </c>
      <c r="G28" s="320">
        <f t="shared" si="6"/>
        <v>708000</v>
      </c>
      <c r="H28" s="305">
        <f t="shared" si="6"/>
        <v>138000</v>
      </c>
      <c r="I28" s="337">
        <f t="shared" si="6"/>
        <v>0</v>
      </c>
      <c r="J28" s="337">
        <f t="shared" si="6"/>
        <v>0</v>
      </c>
      <c r="K28" s="337">
        <f t="shared" si="6"/>
        <v>118000</v>
      </c>
      <c r="L28" s="337">
        <f t="shared" si="6"/>
        <v>20000</v>
      </c>
      <c r="M28" s="337">
        <f t="shared" si="6"/>
        <v>0</v>
      </c>
      <c r="N28" s="337">
        <f t="shared" si="6"/>
        <v>0</v>
      </c>
      <c r="O28" s="337">
        <f t="shared" si="6"/>
        <v>0</v>
      </c>
      <c r="P28" s="337">
        <f t="shared" si="6"/>
        <v>0</v>
      </c>
      <c r="Q28" s="337">
        <f t="shared" si="6"/>
        <v>0</v>
      </c>
      <c r="R28" s="337">
        <f t="shared" si="6"/>
        <v>0</v>
      </c>
      <c r="S28" s="337">
        <f t="shared" si="6"/>
        <v>896484.20000000007</v>
      </c>
      <c r="T28" s="337">
        <f t="shared" si="6"/>
        <v>907242.01039999991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s="123" customFormat="1" ht="29.25" customHeight="1">
      <c r="A29" s="120"/>
      <c r="B29" s="109" t="s">
        <v>58</v>
      </c>
      <c r="C29" s="110" t="s">
        <v>59</v>
      </c>
      <c r="D29" s="121">
        <f>D30+D34+D40+D50+D55</f>
        <v>72597306</v>
      </c>
      <c r="E29" s="305"/>
      <c r="F29" s="305"/>
      <c r="G29" s="305">
        <f t="shared" ref="G29" si="7">G30+G34+G40+G50+G55</f>
        <v>708000</v>
      </c>
      <c r="H29" s="305"/>
      <c r="I29" s="337"/>
      <c r="J29" s="337"/>
      <c r="K29" s="337"/>
      <c r="L29" s="337"/>
      <c r="M29" s="337"/>
      <c r="N29" s="337"/>
      <c r="O29" s="337"/>
      <c r="P29" s="337"/>
      <c r="Q29" s="306"/>
      <c r="R29" s="306"/>
      <c r="S29" s="305"/>
      <c r="T29" s="305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s="60" customFormat="1" ht="18.75">
      <c r="A30" s="124"/>
      <c r="B30" s="125" t="s">
        <v>60</v>
      </c>
      <c r="C30" s="126" t="s">
        <v>61</v>
      </c>
      <c r="D30" s="127">
        <f>SUM(D31:D33)</f>
        <v>18452471</v>
      </c>
      <c r="E30" s="307">
        <f>SUM(E31:E33)</f>
        <v>200000</v>
      </c>
      <c r="F30" s="308">
        <f t="shared" ref="F30:T30" si="8">SUM(F31:F33)</f>
        <v>0</v>
      </c>
      <c r="G30" s="308">
        <f t="shared" si="8"/>
        <v>200000</v>
      </c>
      <c r="H30" s="307">
        <f t="shared" si="8"/>
        <v>0</v>
      </c>
      <c r="I30" s="343">
        <f>SUM(I31:I33)</f>
        <v>0</v>
      </c>
      <c r="J30" s="343">
        <f t="shared" si="8"/>
        <v>0</v>
      </c>
      <c r="K30" s="343">
        <f t="shared" si="8"/>
        <v>0</v>
      </c>
      <c r="L30" s="343">
        <f t="shared" si="8"/>
        <v>0</v>
      </c>
      <c r="M30" s="343">
        <f t="shared" si="8"/>
        <v>0</v>
      </c>
      <c r="N30" s="343">
        <f t="shared" si="8"/>
        <v>0</v>
      </c>
      <c r="O30" s="343">
        <f t="shared" si="8"/>
        <v>0</v>
      </c>
      <c r="P30" s="343">
        <f t="shared" si="8"/>
        <v>0</v>
      </c>
      <c r="Q30" s="308">
        <f t="shared" si="8"/>
        <v>0</v>
      </c>
      <c r="R30" s="308">
        <f t="shared" si="8"/>
        <v>0</v>
      </c>
      <c r="S30" s="308">
        <f t="shared" si="8"/>
        <v>204560</v>
      </c>
      <c r="T30" s="308">
        <f t="shared" si="8"/>
        <v>207014.72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s="60" customFormat="1" ht="18.75">
      <c r="A31" s="128" t="s">
        <v>62</v>
      </c>
      <c r="B31" s="129" t="s">
        <v>63</v>
      </c>
      <c r="C31" s="130" t="s">
        <v>64</v>
      </c>
      <c r="D31" s="131">
        <v>323200</v>
      </c>
      <c r="E31" s="310">
        <f>F31+G31+H31+Q31+R31</f>
        <v>25000</v>
      </c>
      <c r="F31" s="311"/>
      <c r="G31" s="311">
        <v>25000</v>
      </c>
      <c r="H31" s="310">
        <f>SUM(I31:P31)</f>
        <v>0</v>
      </c>
      <c r="I31" s="312"/>
      <c r="J31" s="312"/>
      <c r="K31" s="312"/>
      <c r="L31" s="312"/>
      <c r="M31" s="312"/>
      <c r="N31" s="312"/>
      <c r="O31" s="312"/>
      <c r="P31" s="312"/>
      <c r="Q31" s="313"/>
      <c r="R31" s="313"/>
      <c r="S31" s="311">
        <f>SUM(E31*1.0228)</f>
        <v>25570</v>
      </c>
      <c r="T31" s="311">
        <f>SUM(S31*1.012)</f>
        <v>25876.84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1:32" s="60" customFormat="1" ht="18.75">
      <c r="A32" s="128" t="s">
        <v>65</v>
      </c>
      <c r="B32" s="129" t="s">
        <v>66</v>
      </c>
      <c r="C32" s="130" t="s">
        <v>67</v>
      </c>
      <c r="D32" s="131">
        <v>17674871</v>
      </c>
      <c r="E32" s="310">
        <f>F32+G32+H32+Q32+R32</f>
        <v>165000</v>
      </c>
      <c r="F32" s="311"/>
      <c r="G32" s="311">
        <v>165000</v>
      </c>
      <c r="H32" s="310">
        <f>SUM(I32:P32)</f>
        <v>0</v>
      </c>
      <c r="I32" s="312"/>
      <c r="J32" s="312"/>
      <c r="K32" s="312"/>
      <c r="L32" s="312"/>
      <c r="M32" s="312"/>
      <c r="N32" s="312"/>
      <c r="O32" s="312"/>
      <c r="P32" s="312"/>
      <c r="Q32" s="313"/>
      <c r="R32" s="313"/>
      <c r="S32" s="311">
        <f>SUM(E32*1.0228)</f>
        <v>168762</v>
      </c>
      <c r="T32" s="311">
        <f>SUM(S32*1.012)</f>
        <v>170787.144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1:32" s="60" customFormat="1" ht="18.75">
      <c r="A33" s="128" t="s">
        <v>52</v>
      </c>
      <c r="B33" s="129" t="s">
        <v>68</v>
      </c>
      <c r="C33" s="130" t="s">
        <v>69</v>
      </c>
      <c r="D33" s="131">
        <v>454400</v>
      </c>
      <c r="E33" s="310">
        <f>F33+G33+H33+Q33+R33</f>
        <v>10000</v>
      </c>
      <c r="F33" s="311"/>
      <c r="G33" s="311">
        <v>10000</v>
      </c>
      <c r="H33" s="310">
        <f>SUM(I33:P33)</f>
        <v>0</v>
      </c>
      <c r="I33" s="312"/>
      <c r="J33" s="312"/>
      <c r="K33" s="312"/>
      <c r="L33" s="312"/>
      <c r="M33" s="312"/>
      <c r="N33" s="312"/>
      <c r="O33" s="312"/>
      <c r="P33" s="312"/>
      <c r="Q33" s="313"/>
      <c r="R33" s="313"/>
      <c r="S33" s="311">
        <f>SUM(E33*1.0228)</f>
        <v>10228</v>
      </c>
      <c r="T33" s="311">
        <f>SUM(S33*1.012)</f>
        <v>10350.736000000001</v>
      </c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</row>
    <row r="34" spans="1:32" s="60" customFormat="1" ht="18.75">
      <c r="A34" s="132"/>
      <c r="B34" s="133" t="s">
        <v>70</v>
      </c>
      <c r="C34" s="134" t="s">
        <v>71</v>
      </c>
      <c r="D34" s="135">
        <f>SUM(D35:D39)</f>
        <v>35438635</v>
      </c>
      <c r="E34" s="307">
        <f>SUM(E35:E39)</f>
        <v>416000</v>
      </c>
      <c r="F34" s="308">
        <f t="shared" ref="F34:T34" si="9">SUM(F35:F39)</f>
        <v>17000</v>
      </c>
      <c r="G34" s="308">
        <f>SUM(G35:G39)</f>
        <v>264000</v>
      </c>
      <c r="H34" s="307">
        <f t="shared" si="9"/>
        <v>135000</v>
      </c>
      <c r="I34" s="309">
        <f t="shared" si="9"/>
        <v>0</v>
      </c>
      <c r="J34" s="309">
        <f t="shared" si="9"/>
        <v>0</v>
      </c>
      <c r="K34" s="309">
        <f t="shared" si="9"/>
        <v>115000</v>
      </c>
      <c r="L34" s="309">
        <f t="shared" si="9"/>
        <v>20000</v>
      </c>
      <c r="M34" s="309">
        <f t="shared" si="9"/>
        <v>0</v>
      </c>
      <c r="N34" s="309">
        <f t="shared" si="9"/>
        <v>0</v>
      </c>
      <c r="O34" s="309">
        <f t="shared" si="9"/>
        <v>0</v>
      </c>
      <c r="P34" s="309">
        <f t="shared" si="9"/>
        <v>0</v>
      </c>
      <c r="Q34" s="308">
        <f t="shared" si="9"/>
        <v>0</v>
      </c>
      <c r="R34" s="308">
        <f t="shared" si="9"/>
        <v>0</v>
      </c>
      <c r="S34" s="308">
        <f t="shared" si="9"/>
        <v>425484.79999999999</v>
      </c>
      <c r="T34" s="308">
        <f t="shared" si="9"/>
        <v>430590.6176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2" s="60" customFormat="1" ht="18.75">
      <c r="A35" s="128" t="s">
        <v>54</v>
      </c>
      <c r="B35" s="129" t="s">
        <v>72</v>
      </c>
      <c r="C35" s="130" t="s">
        <v>73</v>
      </c>
      <c r="D35" s="131">
        <v>2486000</v>
      </c>
      <c r="E35" s="310">
        <f t="shared" ref="E35:E39" si="10">F35+G35+H35+Q35+R35</f>
        <v>53000</v>
      </c>
      <c r="F35" s="311">
        <v>17000</v>
      </c>
      <c r="G35" s="311">
        <v>16000</v>
      </c>
      <c r="H35" s="310">
        <f>SUM(I35:P35)</f>
        <v>20000</v>
      </c>
      <c r="I35" s="338"/>
      <c r="J35" s="338"/>
      <c r="K35" s="338">
        <v>20000</v>
      </c>
      <c r="L35" s="338"/>
      <c r="M35" s="338"/>
      <c r="N35" s="338"/>
      <c r="O35" s="338"/>
      <c r="P35" s="338"/>
      <c r="Q35" s="314"/>
      <c r="R35" s="313"/>
      <c r="S35" s="311">
        <f>SUM(E35*1.0228)</f>
        <v>54208.399999999994</v>
      </c>
      <c r="T35" s="311">
        <f>SUM(S35*1.012)</f>
        <v>54858.900799999996</v>
      </c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2" s="60" customFormat="1" ht="18.75">
      <c r="A36" s="128" t="s">
        <v>74</v>
      </c>
      <c r="B36" s="129" t="s">
        <v>75</v>
      </c>
      <c r="C36" s="130" t="s">
        <v>76</v>
      </c>
      <c r="D36" s="131">
        <v>13883524</v>
      </c>
      <c r="E36" s="310">
        <f t="shared" si="10"/>
        <v>178000</v>
      </c>
      <c r="F36" s="311"/>
      <c r="G36" s="311">
        <v>63000</v>
      </c>
      <c r="H36" s="310">
        <f>SUM(I36:P36)</f>
        <v>115000</v>
      </c>
      <c r="I36" s="338"/>
      <c r="J36" s="338"/>
      <c r="K36" s="338">
        <v>95000</v>
      </c>
      <c r="L36" s="338">
        <v>20000</v>
      </c>
      <c r="M36" s="338"/>
      <c r="N36" s="338"/>
      <c r="O36" s="338"/>
      <c r="P36" s="338"/>
      <c r="Q36" s="314"/>
      <c r="R36" s="313"/>
      <c r="S36" s="311">
        <f>SUM(E36*1.0228)</f>
        <v>182058.4</v>
      </c>
      <c r="T36" s="311">
        <f>SUM(S36*1.012)</f>
        <v>184243.10079999999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1:32" s="60" customFormat="1" ht="18.75">
      <c r="A37" s="128" t="s">
        <v>77</v>
      </c>
      <c r="B37" s="129" t="s">
        <v>78</v>
      </c>
      <c r="C37" s="130" t="s">
        <v>79</v>
      </c>
      <c r="D37" s="131">
        <v>18016611</v>
      </c>
      <c r="E37" s="310">
        <f t="shared" si="10"/>
        <v>140000</v>
      </c>
      <c r="F37" s="311"/>
      <c r="G37" s="311">
        <v>140000</v>
      </c>
      <c r="H37" s="310">
        <f t="shared" ref="H37:H39" si="11">SUM(I37:P37)</f>
        <v>0</v>
      </c>
      <c r="I37" s="338"/>
      <c r="J37" s="338"/>
      <c r="K37" s="338"/>
      <c r="L37" s="338"/>
      <c r="M37" s="338"/>
      <c r="N37" s="338"/>
      <c r="O37" s="338"/>
      <c r="P37" s="338"/>
      <c r="Q37" s="314"/>
      <c r="R37" s="313"/>
      <c r="S37" s="311">
        <f>SUM(E37*1.0228)</f>
        <v>143192</v>
      </c>
      <c r="T37" s="311">
        <f>SUM(S37*1.012)</f>
        <v>144910.304</v>
      </c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1:32" s="60" customFormat="1" ht="18.75">
      <c r="A38" s="128" t="s">
        <v>80</v>
      </c>
      <c r="B38" s="129" t="s">
        <v>81</v>
      </c>
      <c r="C38" s="130" t="s">
        <v>82</v>
      </c>
      <c r="D38" s="131">
        <v>837000</v>
      </c>
      <c r="E38" s="310">
        <f t="shared" si="10"/>
        <v>25000</v>
      </c>
      <c r="F38" s="311"/>
      <c r="G38" s="311">
        <v>25000</v>
      </c>
      <c r="H38" s="310">
        <f t="shared" si="11"/>
        <v>0</v>
      </c>
      <c r="I38" s="338"/>
      <c r="J38" s="338"/>
      <c r="K38" s="338"/>
      <c r="L38" s="338"/>
      <c r="M38" s="338"/>
      <c r="N38" s="338"/>
      <c r="O38" s="338"/>
      <c r="P38" s="338"/>
      <c r="Q38" s="314"/>
      <c r="R38" s="313"/>
      <c r="S38" s="311">
        <f>SUM(E38*1.0228)</f>
        <v>25570</v>
      </c>
      <c r="T38" s="311">
        <f>SUM(S38*1.012)</f>
        <v>25876.84</v>
      </c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1:32" s="60" customFormat="1" ht="18.75">
      <c r="A39" s="128" t="s">
        <v>83</v>
      </c>
      <c r="B39" s="129" t="s">
        <v>84</v>
      </c>
      <c r="C39" s="130" t="s">
        <v>85</v>
      </c>
      <c r="D39" s="131">
        <v>215500</v>
      </c>
      <c r="E39" s="310">
        <f t="shared" si="10"/>
        <v>20000</v>
      </c>
      <c r="F39" s="311"/>
      <c r="G39" s="311">
        <v>20000</v>
      </c>
      <c r="H39" s="310">
        <f t="shared" si="11"/>
        <v>0</v>
      </c>
      <c r="I39" s="338"/>
      <c r="J39" s="338"/>
      <c r="K39" s="338"/>
      <c r="L39" s="338"/>
      <c r="M39" s="338"/>
      <c r="N39" s="338"/>
      <c r="O39" s="338"/>
      <c r="P39" s="338"/>
      <c r="Q39" s="314"/>
      <c r="R39" s="313"/>
      <c r="S39" s="311">
        <f>SUM(E39*1.0228)</f>
        <v>20456</v>
      </c>
      <c r="T39" s="311">
        <f>SUM(S39*1.012)</f>
        <v>20701.472000000002</v>
      </c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1:32" s="60" customFormat="1" ht="18.75">
      <c r="A40" s="132"/>
      <c r="B40" s="133" t="s">
        <v>86</v>
      </c>
      <c r="C40" s="134" t="s">
        <v>87</v>
      </c>
      <c r="D40" s="135">
        <f>SUM(D41:D49)</f>
        <v>17247700</v>
      </c>
      <c r="E40" s="307">
        <f t="shared" ref="E40:T40" si="12">SUM(E41:E49)</f>
        <v>221000</v>
      </c>
      <c r="F40" s="308">
        <f>SUM(F41:F49)</f>
        <v>0</v>
      </c>
      <c r="G40" s="308">
        <f t="shared" si="12"/>
        <v>221000</v>
      </c>
      <c r="H40" s="307">
        <f t="shared" si="12"/>
        <v>0</v>
      </c>
      <c r="I40" s="309">
        <f t="shared" si="12"/>
        <v>0</v>
      </c>
      <c r="J40" s="309">
        <f t="shared" si="12"/>
        <v>0</v>
      </c>
      <c r="K40" s="309">
        <f t="shared" si="12"/>
        <v>0</v>
      </c>
      <c r="L40" s="309">
        <f t="shared" si="12"/>
        <v>0</v>
      </c>
      <c r="M40" s="309">
        <f t="shared" si="12"/>
        <v>0</v>
      </c>
      <c r="N40" s="309">
        <f t="shared" si="12"/>
        <v>0</v>
      </c>
      <c r="O40" s="309">
        <f t="shared" si="12"/>
        <v>0</v>
      </c>
      <c r="P40" s="309">
        <f t="shared" si="12"/>
        <v>0</v>
      </c>
      <c r="Q40" s="308">
        <f t="shared" si="12"/>
        <v>0</v>
      </c>
      <c r="R40" s="308">
        <f t="shared" si="12"/>
        <v>0</v>
      </c>
      <c r="S40" s="308">
        <f t="shared" si="12"/>
        <v>226038.8</v>
      </c>
      <c r="T40" s="308">
        <f t="shared" si="12"/>
        <v>228751.26559999996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</row>
    <row r="41" spans="1:32" s="60" customFormat="1" ht="18.75">
      <c r="A41" s="128" t="s">
        <v>88</v>
      </c>
      <c r="B41" s="129" t="s">
        <v>89</v>
      </c>
      <c r="C41" s="130" t="s">
        <v>90</v>
      </c>
      <c r="D41" s="131">
        <v>1788000</v>
      </c>
      <c r="E41" s="310">
        <f t="shared" ref="E41:E49" si="13">F41+G41+H41+Q41+R41</f>
        <v>33000</v>
      </c>
      <c r="F41" s="311"/>
      <c r="G41" s="311">
        <v>33000</v>
      </c>
      <c r="H41" s="310">
        <f t="shared" ref="H41:H49" si="14">SUM(I41:P41)</f>
        <v>0</v>
      </c>
      <c r="I41" s="338"/>
      <c r="J41" s="338"/>
      <c r="K41" s="338"/>
      <c r="L41" s="338"/>
      <c r="M41" s="338"/>
      <c r="N41" s="338"/>
      <c r="O41" s="338"/>
      <c r="P41" s="338"/>
      <c r="Q41" s="314"/>
      <c r="R41" s="314"/>
      <c r="S41" s="311">
        <f t="shared" ref="S41:S49" si="15">SUM(E41*1.0228)</f>
        <v>33752.399999999994</v>
      </c>
      <c r="T41" s="311">
        <f t="shared" ref="T41:T49" si="16">SUM(S41*1.012)</f>
        <v>34157.428799999994</v>
      </c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</row>
    <row r="42" spans="1:32" s="60" customFormat="1" ht="18.75">
      <c r="A42" s="128" t="s">
        <v>91</v>
      </c>
      <c r="B42" s="129" t="s">
        <v>92</v>
      </c>
      <c r="C42" s="130" t="s">
        <v>93</v>
      </c>
      <c r="D42" s="131">
        <v>5164000</v>
      </c>
      <c r="E42" s="310">
        <f t="shared" si="13"/>
        <v>100000</v>
      </c>
      <c r="F42" s="311"/>
      <c r="G42" s="311">
        <v>100000</v>
      </c>
      <c r="H42" s="310">
        <f t="shared" si="14"/>
        <v>0</v>
      </c>
      <c r="I42" s="338"/>
      <c r="J42" s="338"/>
      <c r="K42" s="338"/>
      <c r="L42" s="338"/>
      <c r="M42" s="338"/>
      <c r="N42" s="338"/>
      <c r="O42" s="338"/>
      <c r="P42" s="338"/>
      <c r="Q42" s="314"/>
      <c r="R42" s="314"/>
      <c r="S42" s="311">
        <f t="shared" si="15"/>
        <v>102280</v>
      </c>
      <c r="T42" s="311">
        <f t="shared" si="16"/>
        <v>103507.36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</row>
    <row r="43" spans="1:32" s="60" customFormat="1" ht="18.75">
      <c r="A43" s="128" t="s">
        <v>94</v>
      </c>
      <c r="B43" s="129" t="s">
        <v>95</v>
      </c>
      <c r="C43" s="130" t="s">
        <v>96</v>
      </c>
      <c r="D43" s="131">
        <v>162800</v>
      </c>
      <c r="E43" s="310">
        <f t="shared" si="13"/>
        <v>5000</v>
      </c>
      <c r="F43" s="311"/>
      <c r="G43" s="311">
        <v>5000</v>
      </c>
      <c r="H43" s="310">
        <f t="shared" si="14"/>
        <v>0</v>
      </c>
      <c r="I43" s="338"/>
      <c r="J43" s="338"/>
      <c r="K43" s="338"/>
      <c r="L43" s="338"/>
      <c r="M43" s="338"/>
      <c r="N43" s="338"/>
      <c r="O43" s="338"/>
      <c r="P43" s="338"/>
      <c r="Q43" s="314"/>
      <c r="R43" s="314"/>
      <c r="S43" s="311">
        <f t="shared" si="15"/>
        <v>5114</v>
      </c>
      <c r="T43" s="311">
        <f t="shared" si="16"/>
        <v>5175.3680000000004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</row>
    <row r="44" spans="1:32" s="60" customFormat="1" ht="18.75">
      <c r="A44" s="128" t="s">
        <v>97</v>
      </c>
      <c r="B44" s="129" t="s">
        <v>98</v>
      </c>
      <c r="C44" s="130" t="s">
        <v>99</v>
      </c>
      <c r="D44" s="131">
        <v>3376000</v>
      </c>
      <c r="E44" s="310">
        <f t="shared" si="13"/>
        <v>27000</v>
      </c>
      <c r="F44" s="311"/>
      <c r="G44" s="311">
        <v>27000</v>
      </c>
      <c r="H44" s="310">
        <f t="shared" si="14"/>
        <v>0</v>
      </c>
      <c r="I44" s="338"/>
      <c r="J44" s="338"/>
      <c r="K44" s="338"/>
      <c r="L44" s="338"/>
      <c r="M44" s="338"/>
      <c r="N44" s="338"/>
      <c r="O44" s="338"/>
      <c r="P44" s="338"/>
      <c r="Q44" s="314"/>
      <c r="R44" s="314"/>
      <c r="S44" s="311">
        <f t="shared" si="15"/>
        <v>27615.599999999999</v>
      </c>
      <c r="T44" s="311">
        <f t="shared" si="16"/>
        <v>27946.9872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</row>
    <row r="45" spans="1:32" s="60" customFormat="1" ht="18.75">
      <c r="A45" s="128" t="s">
        <v>100</v>
      </c>
      <c r="B45" s="129" t="s">
        <v>101</v>
      </c>
      <c r="C45" s="130" t="s">
        <v>102</v>
      </c>
      <c r="D45" s="131">
        <v>4400000</v>
      </c>
      <c r="E45" s="310">
        <f t="shared" si="13"/>
        <v>0</v>
      </c>
      <c r="F45" s="311"/>
      <c r="G45" s="311"/>
      <c r="H45" s="310">
        <f t="shared" si="14"/>
        <v>0</v>
      </c>
      <c r="I45" s="338"/>
      <c r="J45" s="338"/>
      <c r="K45" s="338"/>
      <c r="L45" s="338"/>
      <c r="M45" s="338"/>
      <c r="N45" s="338"/>
      <c r="O45" s="338"/>
      <c r="P45" s="338"/>
      <c r="Q45" s="314"/>
      <c r="R45" s="314"/>
      <c r="S45" s="311">
        <f t="shared" si="15"/>
        <v>0</v>
      </c>
      <c r="T45" s="311">
        <f t="shared" si="16"/>
        <v>0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</row>
    <row r="46" spans="1:32" s="60" customFormat="1" ht="18.75">
      <c r="A46" s="128" t="s">
        <v>103</v>
      </c>
      <c r="B46" s="129" t="s">
        <v>104</v>
      </c>
      <c r="C46" s="130" t="s">
        <v>105</v>
      </c>
      <c r="D46" s="131">
        <v>1265000</v>
      </c>
      <c r="E46" s="310">
        <f t="shared" si="13"/>
        <v>13000</v>
      </c>
      <c r="F46" s="311"/>
      <c r="G46" s="311">
        <v>13000</v>
      </c>
      <c r="H46" s="310">
        <f t="shared" si="14"/>
        <v>0</v>
      </c>
      <c r="I46" s="338"/>
      <c r="J46" s="338"/>
      <c r="K46" s="338"/>
      <c r="L46" s="338"/>
      <c r="M46" s="338"/>
      <c r="N46" s="338"/>
      <c r="O46" s="338"/>
      <c r="P46" s="338"/>
      <c r="Q46" s="314"/>
      <c r="R46" s="314"/>
      <c r="S46" s="311">
        <f t="shared" si="15"/>
        <v>13296.4</v>
      </c>
      <c r="T46" s="311">
        <f t="shared" si="16"/>
        <v>13455.9568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</row>
    <row r="47" spans="1:32" s="60" customFormat="1" ht="18.75">
      <c r="A47" s="128" t="s">
        <v>106</v>
      </c>
      <c r="B47" s="129" t="s">
        <v>107</v>
      </c>
      <c r="C47" s="130" t="s">
        <v>108</v>
      </c>
      <c r="D47" s="131">
        <v>319000</v>
      </c>
      <c r="E47" s="310">
        <f t="shared" si="13"/>
        <v>3000</v>
      </c>
      <c r="F47" s="311"/>
      <c r="G47" s="311">
        <v>3000</v>
      </c>
      <c r="H47" s="310">
        <f t="shared" si="14"/>
        <v>0</v>
      </c>
      <c r="I47" s="338"/>
      <c r="J47" s="338"/>
      <c r="K47" s="338"/>
      <c r="L47" s="338"/>
      <c r="M47" s="338"/>
      <c r="N47" s="338"/>
      <c r="O47" s="338"/>
      <c r="P47" s="338"/>
      <c r="Q47" s="314"/>
      <c r="R47" s="314"/>
      <c r="S47" s="311">
        <f t="shared" si="15"/>
        <v>3068.3999999999996</v>
      </c>
      <c r="T47" s="311">
        <f t="shared" si="16"/>
        <v>3105.2207999999996</v>
      </c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</row>
    <row r="48" spans="1:32" s="60" customFormat="1" ht="18.75">
      <c r="A48" s="128" t="s">
        <v>109</v>
      </c>
      <c r="B48" s="129" t="s">
        <v>110</v>
      </c>
      <c r="C48" s="130" t="s">
        <v>111</v>
      </c>
      <c r="D48" s="131">
        <v>123900</v>
      </c>
      <c r="E48" s="310">
        <f t="shared" si="13"/>
        <v>25000</v>
      </c>
      <c r="F48" s="311"/>
      <c r="G48" s="311">
        <v>25000</v>
      </c>
      <c r="H48" s="310">
        <f t="shared" si="14"/>
        <v>0</v>
      </c>
      <c r="I48" s="338"/>
      <c r="J48" s="338"/>
      <c r="K48" s="338"/>
      <c r="L48" s="338"/>
      <c r="M48" s="338"/>
      <c r="N48" s="338"/>
      <c r="O48" s="338"/>
      <c r="P48" s="338"/>
      <c r="Q48" s="314"/>
      <c r="R48" s="314"/>
      <c r="S48" s="311">
        <f t="shared" si="15"/>
        <v>25570</v>
      </c>
      <c r="T48" s="311">
        <f t="shared" si="16"/>
        <v>25876.84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</row>
    <row r="49" spans="1:32" s="60" customFormat="1" ht="18.75">
      <c r="A49" s="128" t="s">
        <v>112</v>
      </c>
      <c r="B49" s="129" t="s">
        <v>113</v>
      </c>
      <c r="C49" s="130" t="s">
        <v>114</v>
      </c>
      <c r="D49" s="131">
        <v>649000</v>
      </c>
      <c r="E49" s="310">
        <f t="shared" si="13"/>
        <v>15000</v>
      </c>
      <c r="F49" s="311"/>
      <c r="G49" s="311">
        <v>15000</v>
      </c>
      <c r="H49" s="310">
        <f t="shared" si="14"/>
        <v>0</v>
      </c>
      <c r="I49" s="338"/>
      <c r="J49" s="338"/>
      <c r="K49" s="338"/>
      <c r="L49" s="338"/>
      <c r="M49" s="338"/>
      <c r="N49" s="338"/>
      <c r="O49" s="338"/>
      <c r="P49" s="338"/>
      <c r="Q49" s="314"/>
      <c r="R49" s="314"/>
      <c r="S49" s="311">
        <f t="shared" si="15"/>
        <v>15341.999999999998</v>
      </c>
      <c r="T49" s="311">
        <f t="shared" si="16"/>
        <v>15526.103999999998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</row>
    <row r="50" spans="1:32" s="60" customFormat="1" ht="18.75">
      <c r="A50" s="132"/>
      <c r="B50" s="133" t="s">
        <v>115</v>
      </c>
      <c r="C50" s="134" t="s">
        <v>116</v>
      </c>
      <c r="D50" s="135">
        <f>SUM(D51:D54)</f>
        <v>1110100</v>
      </c>
      <c r="E50" s="307">
        <f t="shared" ref="E50:T50" si="17">SUM(E51:E54)</f>
        <v>35500</v>
      </c>
      <c r="F50" s="308">
        <f t="shared" si="17"/>
        <v>13500</v>
      </c>
      <c r="G50" s="308">
        <f t="shared" si="17"/>
        <v>19000</v>
      </c>
      <c r="H50" s="307">
        <f t="shared" si="17"/>
        <v>3000</v>
      </c>
      <c r="I50" s="309">
        <f t="shared" si="17"/>
        <v>0</v>
      </c>
      <c r="J50" s="309">
        <f t="shared" si="17"/>
        <v>0</v>
      </c>
      <c r="K50" s="309">
        <f t="shared" si="17"/>
        <v>3000</v>
      </c>
      <c r="L50" s="309">
        <f t="shared" si="17"/>
        <v>0</v>
      </c>
      <c r="M50" s="309">
        <f t="shared" si="17"/>
        <v>0</v>
      </c>
      <c r="N50" s="309">
        <f t="shared" si="17"/>
        <v>0</v>
      </c>
      <c r="O50" s="309">
        <f t="shared" si="17"/>
        <v>0</v>
      </c>
      <c r="P50" s="309">
        <f t="shared" si="17"/>
        <v>0</v>
      </c>
      <c r="Q50" s="308">
        <f t="shared" si="17"/>
        <v>0</v>
      </c>
      <c r="R50" s="308">
        <f t="shared" si="17"/>
        <v>0</v>
      </c>
      <c r="S50" s="308">
        <f t="shared" si="17"/>
        <v>36309.4</v>
      </c>
      <c r="T50" s="308">
        <f t="shared" si="17"/>
        <v>36745.112800000003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1:32" s="60" customFormat="1" ht="18.75">
      <c r="A51" s="128" t="s">
        <v>117</v>
      </c>
      <c r="B51" s="129" t="s">
        <v>118</v>
      </c>
      <c r="C51" s="130" t="s">
        <v>119</v>
      </c>
      <c r="D51" s="131">
        <v>460000</v>
      </c>
      <c r="E51" s="310">
        <f t="shared" ref="E51:E54" si="18">F51+G51+H51+Q51+R51</f>
        <v>13000</v>
      </c>
      <c r="F51" s="311"/>
      <c r="G51" s="311">
        <v>10000</v>
      </c>
      <c r="H51" s="310">
        <f t="shared" ref="H51:H54" si="19">SUM(I51:P51)</f>
        <v>3000</v>
      </c>
      <c r="I51" s="338"/>
      <c r="J51" s="338"/>
      <c r="K51" s="338">
        <v>3000</v>
      </c>
      <c r="L51" s="338"/>
      <c r="M51" s="338"/>
      <c r="N51" s="338"/>
      <c r="O51" s="338"/>
      <c r="P51" s="338"/>
      <c r="Q51" s="314"/>
      <c r="R51" s="314"/>
      <c r="S51" s="311">
        <f>SUM(E51*1.0228)</f>
        <v>13296.4</v>
      </c>
      <c r="T51" s="311">
        <f>SUM(S51*1.012)</f>
        <v>13455.9568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:32" s="60" customFormat="1" ht="18.75">
      <c r="A52" s="128" t="s">
        <v>120</v>
      </c>
      <c r="B52" s="129" t="s">
        <v>121</v>
      </c>
      <c r="C52" s="130" t="s">
        <v>122</v>
      </c>
      <c r="D52" s="131">
        <v>79100</v>
      </c>
      <c r="E52" s="310">
        <f t="shared" si="18"/>
        <v>0</v>
      </c>
      <c r="F52" s="311"/>
      <c r="G52" s="311"/>
      <c r="H52" s="310">
        <f t="shared" si="19"/>
        <v>0</v>
      </c>
      <c r="I52" s="338"/>
      <c r="J52" s="338"/>
      <c r="K52" s="338"/>
      <c r="L52" s="338"/>
      <c r="M52" s="338"/>
      <c r="N52" s="338"/>
      <c r="O52" s="338"/>
      <c r="P52" s="338"/>
      <c r="Q52" s="314"/>
      <c r="R52" s="314"/>
      <c r="S52" s="311">
        <f>SUM(E52*1.0228)</f>
        <v>0</v>
      </c>
      <c r="T52" s="311">
        <f>SUM(S52*1.012)</f>
        <v>0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spans="1:32" s="60" customFormat="1" ht="18.75">
      <c r="A53" s="128" t="s">
        <v>123</v>
      </c>
      <c r="B53" s="129" t="s">
        <v>124</v>
      </c>
      <c r="C53" s="130" t="s">
        <v>125</v>
      </c>
      <c r="D53" s="131">
        <v>6300</v>
      </c>
      <c r="E53" s="310">
        <f t="shared" si="18"/>
        <v>0</v>
      </c>
      <c r="F53" s="311"/>
      <c r="G53" s="311"/>
      <c r="H53" s="310">
        <f t="shared" si="19"/>
        <v>0</v>
      </c>
      <c r="I53" s="338"/>
      <c r="J53" s="338"/>
      <c r="K53" s="338"/>
      <c r="L53" s="338"/>
      <c r="M53" s="338"/>
      <c r="N53" s="338"/>
      <c r="O53" s="338"/>
      <c r="P53" s="338"/>
      <c r="Q53" s="314"/>
      <c r="R53" s="314"/>
      <c r="S53" s="311">
        <f>SUM(E53*1.0228)</f>
        <v>0</v>
      </c>
      <c r="T53" s="311">
        <f>SUM(S53*1.012)</f>
        <v>0</v>
      </c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</row>
    <row r="54" spans="1:32" s="60" customFormat="1" ht="18.75">
      <c r="A54" s="128" t="s">
        <v>126</v>
      </c>
      <c r="B54" s="129" t="s">
        <v>127</v>
      </c>
      <c r="C54" s="130" t="s">
        <v>116</v>
      </c>
      <c r="D54" s="131">
        <v>564700</v>
      </c>
      <c r="E54" s="310">
        <f t="shared" si="18"/>
        <v>22500</v>
      </c>
      <c r="F54" s="311">
        <v>13500</v>
      </c>
      <c r="G54" s="311">
        <v>9000</v>
      </c>
      <c r="H54" s="310">
        <f t="shared" si="19"/>
        <v>0</v>
      </c>
      <c r="I54" s="338"/>
      <c r="J54" s="338"/>
      <c r="K54" s="338"/>
      <c r="L54" s="338"/>
      <c r="M54" s="338"/>
      <c r="N54" s="338"/>
      <c r="O54" s="338"/>
      <c r="P54" s="338"/>
      <c r="Q54" s="314"/>
      <c r="R54" s="314"/>
      <c r="S54" s="311">
        <f>SUM(E54*1.0228)</f>
        <v>23013</v>
      </c>
      <c r="T54" s="311">
        <f>SUM(S54*1.012)</f>
        <v>23289.155999999999</v>
      </c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</row>
    <row r="55" spans="1:32" s="60" customFormat="1" ht="18.75">
      <c r="A55" s="132"/>
      <c r="B55" s="133" t="s">
        <v>128</v>
      </c>
      <c r="C55" s="134" t="s">
        <v>129</v>
      </c>
      <c r="D55" s="135">
        <f>SUM(D56:D58)</f>
        <v>348400</v>
      </c>
      <c r="E55" s="307">
        <f t="shared" ref="E55:T55" si="20">SUM(E56:E58)</f>
        <v>4000</v>
      </c>
      <c r="F55" s="308">
        <f t="shared" si="20"/>
        <v>0</v>
      </c>
      <c r="G55" s="308">
        <f t="shared" si="20"/>
        <v>4000</v>
      </c>
      <c r="H55" s="307">
        <f t="shared" si="20"/>
        <v>0</v>
      </c>
      <c r="I55" s="309">
        <f t="shared" si="20"/>
        <v>0</v>
      </c>
      <c r="J55" s="309">
        <f t="shared" si="20"/>
        <v>0</v>
      </c>
      <c r="K55" s="309">
        <f t="shared" si="20"/>
        <v>0</v>
      </c>
      <c r="L55" s="309">
        <f t="shared" si="20"/>
        <v>0</v>
      </c>
      <c r="M55" s="309">
        <f t="shared" si="20"/>
        <v>0</v>
      </c>
      <c r="N55" s="309">
        <f t="shared" si="20"/>
        <v>0</v>
      </c>
      <c r="O55" s="309">
        <f t="shared" si="20"/>
        <v>0</v>
      </c>
      <c r="P55" s="309">
        <f t="shared" si="20"/>
        <v>0</v>
      </c>
      <c r="Q55" s="308">
        <f t="shared" si="20"/>
        <v>0</v>
      </c>
      <c r="R55" s="308">
        <f t="shared" si="20"/>
        <v>0</v>
      </c>
      <c r="S55" s="308">
        <f t="shared" si="20"/>
        <v>4091.2</v>
      </c>
      <c r="T55" s="308">
        <f t="shared" si="20"/>
        <v>4140.2943999999998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</row>
    <row r="56" spans="1:32" s="60" customFormat="1" ht="18.75">
      <c r="A56" s="128">
        <v>22</v>
      </c>
      <c r="B56" s="129" t="s">
        <v>130</v>
      </c>
      <c r="C56" s="130" t="s">
        <v>131</v>
      </c>
      <c r="D56" s="131">
        <v>151200</v>
      </c>
      <c r="E56" s="310">
        <f>F56+G56+H56+Q56+R56</f>
        <v>3000</v>
      </c>
      <c r="F56" s="311"/>
      <c r="G56" s="311">
        <v>3000</v>
      </c>
      <c r="H56" s="310">
        <f>SUM(I56:P56)</f>
        <v>0</v>
      </c>
      <c r="I56" s="338"/>
      <c r="J56" s="338"/>
      <c r="K56" s="338"/>
      <c r="L56" s="338"/>
      <c r="M56" s="338"/>
      <c r="N56" s="338"/>
      <c r="O56" s="338"/>
      <c r="P56" s="338"/>
      <c r="Q56" s="314"/>
      <c r="R56" s="314"/>
      <c r="S56" s="311">
        <f>SUM(E56*1.0228)</f>
        <v>3068.3999999999996</v>
      </c>
      <c r="T56" s="311">
        <f>SUM(S56*1.012)</f>
        <v>3105.2207999999996</v>
      </c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</row>
    <row r="57" spans="1:32" s="60" customFormat="1" ht="18.75">
      <c r="A57" s="128">
        <v>23</v>
      </c>
      <c r="B57" s="129" t="s">
        <v>132</v>
      </c>
      <c r="C57" s="130" t="s">
        <v>133</v>
      </c>
      <c r="D57" s="131">
        <v>134000</v>
      </c>
      <c r="E57" s="310">
        <f>F57+G57+H57+Q57+R57</f>
        <v>1000</v>
      </c>
      <c r="F57" s="311"/>
      <c r="G57" s="311">
        <v>1000</v>
      </c>
      <c r="H57" s="310">
        <f>SUM(I57:P57)</f>
        <v>0</v>
      </c>
      <c r="I57" s="338"/>
      <c r="J57" s="338"/>
      <c r="K57" s="338"/>
      <c r="L57" s="338"/>
      <c r="M57" s="338"/>
      <c r="N57" s="338"/>
      <c r="O57" s="338"/>
      <c r="P57" s="338"/>
      <c r="Q57" s="314"/>
      <c r="R57" s="314"/>
      <c r="S57" s="311">
        <f>SUM(E57*1.0228)</f>
        <v>1022.8</v>
      </c>
      <c r="T57" s="311">
        <f>SUM(S57*1.012)</f>
        <v>1035.0735999999999</v>
      </c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</row>
    <row r="58" spans="1:32" s="60" customFormat="1" ht="18.75">
      <c r="A58" s="128">
        <v>24</v>
      </c>
      <c r="B58" s="129" t="s">
        <v>134</v>
      </c>
      <c r="C58" s="130" t="s">
        <v>135</v>
      </c>
      <c r="D58" s="131">
        <v>63200</v>
      </c>
      <c r="E58" s="310">
        <f>F58+G58+H58+Q58+R58</f>
        <v>0</v>
      </c>
      <c r="F58" s="311"/>
      <c r="G58" s="311"/>
      <c r="H58" s="310">
        <f>SUM(I58:P58)</f>
        <v>0</v>
      </c>
      <c r="I58" s="338"/>
      <c r="J58" s="338"/>
      <c r="K58" s="338"/>
      <c r="L58" s="338"/>
      <c r="M58" s="338"/>
      <c r="N58" s="338"/>
      <c r="O58" s="338"/>
      <c r="P58" s="338"/>
      <c r="Q58" s="314"/>
      <c r="R58" s="314"/>
      <c r="S58" s="311">
        <f>SUM(E58*1.0228)</f>
        <v>0</v>
      </c>
      <c r="T58" s="311">
        <f>SUM(S58*1.012)</f>
        <v>0</v>
      </c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1:32" s="28" customFormat="1" ht="18.75">
      <c r="A59" s="136"/>
      <c r="B59" s="137"/>
      <c r="C59" s="138"/>
      <c r="D59" s="139"/>
      <c r="E59" s="315"/>
      <c r="F59" s="316"/>
      <c r="G59" s="317"/>
      <c r="H59" s="318"/>
      <c r="I59" s="339"/>
      <c r="J59" s="339"/>
      <c r="K59" s="339"/>
      <c r="L59" s="339"/>
      <c r="M59" s="339"/>
      <c r="N59" s="339"/>
      <c r="O59" s="339"/>
      <c r="P59" s="339"/>
      <c r="Q59" s="319"/>
      <c r="R59" s="319"/>
      <c r="S59" s="311">
        <f>SUM(E59*1.0228)</f>
        <v>0</v>
      </c>
      <c r="T59" s="311">
        <f>SUM(S59*1.012)</f>
        <v>0</v>
      </c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</row>
    <row r="60" spans="1:32" s="60" customFormat="1" ht="36" customHeight="1">
      <c r="A60" s="412" t="s">
        <v>136</v>
      </c>
      <c r="B60" s="413"/>
      <c r="C60" s="413"/>
      <c r="D60" s="116">
        <f>SUM(D62+D64)</f>
        <v>16035694</v>
      </c>
      <c r="E60" s="305">
        <f>SUM(E62+E64)</f>
        <v>260000</v>
      </c>
      <c r="F60" s="320">
        <f t="shared" ref="F60:T60" si="21">SUM(F62+F64)</f>
        <v>0</v>
      </c>
      <c r="G60" s="320">
        <f t="shared" si="21"/>
        <v>260000</v>
      </c>
      <c r="H60" s="305">
        <f t="shared" si="21"/>
        <v>0</v>
      </c>
      <c r="I60" s="321">
        <f t="shared" si="21"/>
        <v>0</v>
      </c>
      <c r="J60" s="321">
        <f t="shared" si="21"/>
        <v>0</v>
      </c>
      <c r="K60" s="321">
        <f t="shared" si="21"/>
        <v>0</v>
      </c>
      <c r="L60" s="321">
        <f t="shared" si="21"/>
        <v>0</v>
      </c>
      <c r="M60" s="321">
        <f t="shared" si="21"/>
        <v>0</v>
      </c>
      <c r="N60" s="321">
        <f t="shared" si="21"/>
        <v>0</v>
      </c>
      <c r="O60" s="321">
        <f t="shared" si="21"/>
        <v>0</v>
      </c>
      <c r="P60" s="321">
        <f t="shared" si="21"/>
        <v>0</v>
      </c>
      <c r="Q60" s="320">
        <f t="shared" si="21"/>
        <v>0</v>
      </c>
      <c r="R60" s="320">
        <f t="shared" si="21"/>
        <v>0</v>
      </c>
      <c r="S60" s="320">
        <f t="shared" si="21"/>
        <v>265928</v>
      </c>
      <c r="T60" s="320">
        <f t="shared" si="21"/>
        <v>269119.13599999994</v>
      </c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</row>
    <row r="61" spans="1:32" s="60" customFormat="1" ht="25.5" customHeight="1">
      <c r="A61" s="120"/>
      <c r="B61" s="141">
        <v>4</v>
      </c>
      <c r="C61" s="142" t="s">
        <v>55</v>
      </c>
      <c r="D61" s="121">
        <f>D62+D64</f>
        <v>16035694</v>
      </c>
      <c r="E61" s="305"/>
      <c r="F61" s="305"/>
      <c r="G61" s="305"/>
      <c r="H61" s="305"/>
      <c r="I61" s="337"/>
      <c r="J61" s="337"/>
      <c r="K61" s="337"/>
      <c r="L61" s="337"/>
      <c r="M61" s="337"/>
      <c r="N61" s="337"/>
      <c r="O61" s="337"/>
      <c r="P61" s="337"/>
      <c r="Q61" s="306"/>
      <c r="R61" s="306"/>
      <c r="S61" s="305"/>
      <c r="T61" s="305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</row>
    <row r="62" spans="1:32" s="60" customFormat="1" ht="18.75">
      <c r="A62" s="124"/>
      <c r="B62" s="125" t="s">
        <v>137</v>
      </c>
      <c r="C62" s="126" t="s">
        <v>138</v>
      </c>
      <c r="D62" s="127">
        <f>SUM(D63)</f>
        <v>13635694</v>
      </c>
      <c r="E62" s="307">
        <f>SUM(E63)</f>
        <v>240000</v>
      </c>
      <c r="F62" s="308">
        <f t="shared" ref="F62:T62" si="22">SUM(F63)</f>
        <v>0</v>
      </c>
      <c r="G62" s="308">
        <f t="shared" si="22"/>
        <v>240000</v>
      </c>
      <c r="H62" s="307">
        <f t="shared" si="22"/>
        <v>0</v>
      </c>
      <c r="I62" s="322">
        <f t="shared" si="22"/>
        <v>0</v>
      </c>
      <c r="J62" s="322">
        <f t="shared" si="22"/>
        <v>0</v>
      </c>
      <c r="K62" s="322">
        <f t="shared" si="22"/>
        <v>0</v>
      </c>
      <c r="L62" s="322">
        <f t="shared" si="22"/>
        <v>0</v>
      </c>
      <c r="M62" s="322">
        <f t="shared" si="22"/>
        <v>0</v>
      </c>
      <c r="N62" s="322">
        <f t="shared" si="22"/>
        <v>0</v>
      </c>
      <c r="O62" s="322">
        <f t="shared" si="22"/>
        <v>0</v>
      </c>
      <c r="P62" s="322">
        <f t="shared" si="22"/>
        <v>0</v>
      </c>
      <c r="Q62" s="323">
        <f t="shared" si="22"/>
        <v>0</v>
      </c>
      <c r="R62" s="323">
        <f t="shared" si="22"/>
        <v>0</v>
      </c>
      <c r="S62" s="308">
        <f t="shared" si="22"/>
        <v>245471.99999999997</v>
      </c>
      <c r="T62" s="308">
        <f t="shared" si="22"/>
        <v>248417.66399999996</v>
      </c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1:32" s="60" customFormat="1" ht="18.75">
      <c r="A63" s="128">
        <v>25</v>
      </c>
      <c r="B63" s="129" t="s">
        <v>139</v>
      </c>
      <c r="C63" s="130" t="s">
        <v>140</v>
      </c>
      <c r="D63" s="131">
        <v>13635694</v>
      </c>
      <c r="E63" s="310">
        <f>F63+G63+H63+Q63+R63</f>
        <v>240000</v>
      </c>
      <c r="F63" s="311">
        <v>0</v>
      </c>
      <c r="G63" s="311">
        <v>240000</v>
      </c>
      <c r="H63" s="310">
        <f>SUM(I63:P63)</f>
        <v>0</v>
      </c>
      <c r="I63" s="338"/>
      <c r="J63" s="338"/>
      <c r="K63" s="338"/>
      <c r="L63" s="338"/>
      <c r="M63" s="338"/>
      <c r="N63" s="338"/>
      <c r="O63" s="338"/>
      <c r="P63" s="338"/>
      <c r="Q63" s="314"/>
      <c r="R63" s="314"/>
      <c r="S63" s="311">
        <f>SUM(E63*1.0228)</f>
        <v>245471.99999999997</v>
      </c>
      <c r="T63" s="311">
        <f>SUM(S63*1.012)</f>
        <v>248417.66399999996</v>
      </c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1:32" s="60" customFormat="1" ht="18.75">
      <c r="A64" s="132"/>
      <c r="B64" s="133" t="s">
        <v>141</v>
      </c>
      <c r="C64" s="134" t="s">
        <v>142</v>
      </c>
      <c r="D64" s="135">
        <f>SUM(D65:D66)</f>
        <v>2400000</v>
      </c>
      <c r="E64" s="307">
        <f t="shared" ref="E64:T64" si="23">SUM(E65:E66)</f>
        <v>20000</v>
      </c>
      <c r="F64" s="308">
        <f t="shared" si="23"/>
        <v>0</v>
      </c>
      <c r="G64" s="308">
        <f t="shared" si="23"/>
        <v>20000</v>
      </c>
      <c r="H64" s="307">
        <f t="shared" si="23"/>
        <v>0</v>
      </c>
      <c r="I64" s="309">
        <f t="shared" si="23"/>
        <v>0</v>
      </c>
      <c r="J64" s="309">
        <f t="shared" si="23"/>
        <v>0</v>
      </c>
      <c r="K64" s="309">
        <f t="shared" si="23"/>
        <v>0</v>
      </c>
      <c r="L64" s="309">
        <f t="shared" si="23"/>
        <v>0</v>
      </c>
      <c r="M64" s="309">
        <f t="shared" si="23"/>
        <v>0</v>
      </c>
      <c r="N64" s="309">
        <f t="shared" si="23"/>
        <v>0</v>
      </c>
      <c r="O64" s="309">
        <f t="shared" si="23"/>
        <v>0</v>
      </c>
      <c r="P64" s="309">
        <f t="shared" si="23"/>
        <v>0</v>
      </c>
      <c r="Q64" s="308">
        <f t="shared" si="23"/>
        <v>0</v>
      </c>
      <c r="R64" s="308">
        <f t="shared" si="23"/>
        <v>0</v>
      </c>
      <c r="S64" s="308">
        <f t="shared" si="23"/>
        <v>20456</v>
      </c>
      <c r="T64" s="308">
        <f t="shared" si="23"/>
        <v>20701.472000000002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1:32" s="60" customFormat="1" ht="18.75">
      <c r="A65" s="128">
        <v>26</v>
      </c>
      <c r="B65" s="129" t="s">
        <v>143</v>
      </c>
      <c r="C65" s="130" t="s">
        <v>144</v>
      </c>
      <c r="D65" s="131">
        <v>1700000</v>
      </c>
      <c r="E65" s="310">
        <f>F65+G65+H65+Q65+R65</f>
        <v>10000</v>
      </c>
      <c r="F65" s="311"/>
      <c r="G65" s="311">
        <v>10000</v>
      </c>
      <c r="H65" s="310">
        <f>SUM(I65:P65)</f>
        <v>0</v>
      </c>
      <c r="I65" s="338"/>
      <c r="J65" s="338"/>
      <c r="K65" s="338"/>
      <c r="L65" s="338"/>
      <c r="M65" s="338"/>
      <c r="N65" s="338"/>
      <c r="O65" s="338"/>
      <c r="P65" s="338"/>
      <c r="Q65" s="314"/>
      <c r="R65" s="314"/>
      <c r="S65" s="311">
        <f>SUM(E65*1.0228)</f>
        <v>10228</v>
      </c>
      <c r="T65" s="311">
        <f>SUM(S65*1.012)</f>
        <v>10350.736000000001</v>
      </c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</row>
    <row r="66" spans="1:32" s="60" customFormat="1" ht="18.75">
      <c r="A66" s="128">
        <v>27</v>
      </c>
      <c r="B66" s="129" t="s">
        <v>145</v>
      </c>
      <c r="C66" s="130" t="s">
        <v>146</v>
      </c>
      <c r="D66" s="131">
        <v>700000</v>
      </c>
      <c r="E66" s="310">
        <f>F66+G66+H66+Q66+R66</f>
        <v>10000</v>
      </c>
      <c r="F66" s="311"/>
      <c r="G66" s="311">
        <v>10000</v>
      </c>
      <c r="H66" s="310">
        <f>SUM(I66:P66)</f>
        <v>0</v>
      </c>
      <c r="I66" s="338"/>
      <c r="J66" s="338"/>
      <c r="K66" s="338"/>
      <c r="L66" s="338"/>
      <c r="M66" s="338"/>
      <c r="N66" s="338"/>
      <c r="O66" s="338"/>
      <c r="P66" s="338"/>
      <c r="Q66" s="314"/>
      <c r="R66" s="314"/>
      <c r="S66" s="311">
        <f>SUM(E66*1.0228)</f>
        <v>10228</v>
      </c>
      <c r="T66" s="311">
        <f>SUM(S66*1.012)</f>
        <v>10350.736000000001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</row>
    <row r="67" spans="1:32" s="60" customFormat="1" ht="18.75">
      <c r="A67" s="143"/>
      <c r="B67" s="144"/>
      <c r="C67" s="145"/>
      <c r="D67" s="146"/>
      <c r="E67" s="310"/>
      <c r="F67" s="324"/>
      <c r="G67" s="325"/>
      <c r="H67" s="326"/>
      <c r="I67" s="340"/>
      <c r="J67" s="340"/>
      <c r="K67" s="340"/>
      <c r="L67" s="340"/>
      <c r="M67" s="340"/>
      <c r="N67" s="340"/>
      <c r="O67" s="340"/>
      <c r="P67" s="340"/>
      <c r="Q67" s="314"/>
      <c r="R67" s="314"/>
      <c r="S67" s="325"/>
      <c r="T67" s="325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</row>
    <row r="68" spans="1:32" s="153" customFormat="1" ht="41.25" customHeight="1" thickBot="1">
      <c r="A68" s="414" t="s">
        <v>147</v>
      </c>
      <c r="B68" s="415"/>
      <c r="C68" s="415"/>
      <c r="D68" s="151">
        <f>D71+D75+D79+D83+D96+D100+D104+D110+D125+D129</f>
        <v>52200000</v>
      </c>
      <c r="E68" s="327">
        <f>E71+E75+E79+E83+E96+E100+E104+E110+E125+E129</f>
        <v>410000</v>
      </c>
      <c r="F68" s="327">
        <f>F71+F75+F79+F83+F96+F100+F104+F110+F125+F129</f>
        <v>200000</v>
      </c>
      <c r="G68" s="327">
        <f t="shared" ref="G68:T68" si="24">G71+G75+G79+G83+G96+G100+G104+G110+G125+G129</f>
        <v>210000</v>
      </c>
      <c r="H68" s="327">
        <f t="shared" si="24"/>
        <v>0</v>
      </c>
      <c r="I68" s="327">
        <f t="shared" si="24"/>
        <v>0</v>
      </c>
      <c r="J68" s="327">
        <f t="shared" si="24"/>
        <v>0</v>
      </c>
      <c r="K68" s="327">
        <f t="shared" si="24"/>
        <v>0</v>
      </c>
      <c r="L68" s="327">
        <f t="shared" si="24"/>
        <v>0</v>
      </c>
      <c r="M68" s="327">
        <f t="shared" si="24"/>
        <v>0</v>
      </c>
      <c r="N68" s="327">
        <f t="shared" si="24"/>
        <v>0</v>
      </c>
      <c r="O68" s="327">
        <f t="shared" si="24"/>
        <v>0</v>
      </c>
      <c r="P68" s="327">
        <f t="shared" si="24"/>
        <v>0</v>
      </c>
      <c r="Q68" s="327">
        <f t="shared" si="24"/>
        <v>0</v>
      </c>
      <c r="R68" s="327">
        <f t="shared" si="24"/>
        <v>0</v>
      </c>
      <c r="S68" s="327">
        <f t="shared" si="24"/>
        <v>419348</v>
      </c>
      <c r="T68" s="327">
        <f t="shared" si="24"/>
        <v>424380.17599999992</v>
      </c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s="78" customFormat="1" ht="23.25" customHeight="1">
      <c r="A69" s="99"/>
      <c r="B69" s="154" t="s">
        <v>52</v>
      </c>
      <c r="C69" s="76" t="s">
        <v>53</v>
      </c>
      <c r="D69" s="155">
        <f>D72+D76+D80+D84+D86+D88+D91+D93+D97+D101+D105+D107+D111+D113+D126+D130</f>
        <v>40575000</v>
      </c>
      <c r="E69" s="83"/>
      <c r="F69" s="83"/>
      <c r="G69" s="83">
        <f>G72+G76+G80+G84+G86+G88+G91+G93+G97+G101+G105+G107+G111+G113+G126+G130</f>
        <v>210000</v>
      </c>
      <c r="H69" s="91"/>
      <c r="I69" s="341"/>
      <c r="J69" s="341"/>
      <c r="K69" s="341"/>
      <c r="L69" s="341"/>
      <c r="M69" s="341"/>
      <c r="N69" s="341"/>
      <c r="O69" s="341"/>
      <c r="P69" s="341"/>
      <c r="Q69" s="92"/>
      <c r="R69" s="92"/>
      <c r="S69" s="92"/>
      <c r="T69" s="92"/>
    </row>
    <row r="70" spans="1:32" s="78" customFormat="1" ht="23.25" customHeight="1">
      <c r="A70" s="99"/>
      <c r="B70" s="154" t="s">
        <v>54</v>
      </c>
      <c r="C70" s="76" t="s">
        <v>55</v>
      </c>
      <c r="D70" s="155">
        <f>D115+D117+D120+D122</f>
        <v>11625000</v>
      </c>
      <c r="E70" s="83"/>
      <c r="F70" s="83"/>
      <c r="G70" s="83">
        <f>G115+G117+G120+G122</f>
        <v>0</v>
      </c>
      <c r="H70" s="91"/>
      <c r="I70" s="341"/>
      <c r="J70" s="341"/>
      <c r="K70" s="341"/>
      <c r="L70" s="341"/>
      <c r="M70" s="341"/>
      <c r="N70" s="341"/>
      <c r="O70" s="341"/>
      <c r="P70" s="341"/>
      <c r="Q70" s="92"/>
      <c r="R70" s="92"/>
      <c r="S70" s="92"/>
      <c r="T70" s="92"/>
    </row>
    <row r="71" spans="1:32" s="161" customFormat="1" ht="30" customHeight="1">
      <c r="A71" s="156" t="s">
        <v>148</v>
      </c>
      <c r="B71" s="157"/>
      <c r="C71" s="158"/>
      <c r="D71" s="159">
        <f>SUM(D72)</f>
        <v>2000000</v>
      </c>
      <c r="E71" s="328">
        <f>SUM(E72)</f>
        <v>40000</v>
      </c>
      <c r="F71" s="329">
        <f t="shared" ref="F71:T71" si="25">SUM(F72)</f>
        <v>0</v>
      </c>
      <c r="G71" s="329">
        <f t="shared" si="25"/>
        <v>40000</v>
      </c>
      <c r="H71" s="328">
        <f t="shared" si="25"/>
        <v>0</v>
      </c>
      <c r="I71" s="330">
        <f t="shared" si="25"/>
        <v>0</v>
      </c>
      <c r="J71" s="330">
        <f t="shared" si="25"/>
        <v>0</v>
      </c>
      <c r="K71" s="330">
        <f t="shared" si="25"/>
        <v>0</v>
      </c>
      <c r="L71" s="330">
        <f t="shared" si="25"/>
        <v>0</v>
      </c>
      <c r="M71" s="330">
        <f t="shared" si="25"/>
        <v>0</v>
      </c>
      <c r="N71" s="330">
        <f t="shared" si="25"/>
        <v>0</v>
      </c>
      <c r="O71" s="330">
        <f t="shared" si="25"/>
        <v>0</v>
      </c>
      <c r="P71" s="330">
        <f t="shared" si="25"/>
        <v>0</v>
      </c>
      <c r="Q71" s="331">
        <f t="shared" si="25"/>
        <v>0</v>
      </c>
      <c r="R71" s="331">
        <f t="shared" si="25"/>
        <v>0</v>
      </c>
      <c r="S71" s="329">
        <f t="shared" si="25"/>
        <v>40912</v>
      </c>
      <c r="T71" s="329">
        <f t="shared" si="25"/>
        <v>41402.944000000003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60" customFormat="1" ht="18.75">
      <c r="A72" s="132"/>
      <c r="B72" s="133" t="s">
        <v>115</v>
      </c>
      <c r="C72" s="134" t="s">
        <v>116</v>
      </c>
      <c r="D72" s="127">
        <f>SUM(D73)</f>
        <v>2000000</v>
      </c>
      <c r="E72" s="307">
        <f>SUM(E73)</f>
        <v>40000</v>
      </c>
      <c r="F72" s="308">
        <f t="shared" ref="F72:T72" si="26">SUM(F73)</f>
        <v>0</v>
      </c>
      <c r="G72" s="308">
        <f t="shared" si="26"/>
        <v>40000</v>
      </c>
      <c r="H72" s="307">
        <f t="shared" si="26"/>
        <v>0</v>
      </c>
      <c r="I72" s="322">
        <f t="shared" si="26"/>
        <v>0</v>
      </c>
      <c r="J72" s="322">
        <f t="shared" si="26"/>
        <v>0</v>
      </c>
      <c r="K72" s="322">
        <f t="shared" si="26"/>
        <v>0</v>
      </c>
      <c r="L72" s="322">
        <f t="shared" si="26"/>
        <v>0</v>
      </c>
      <c r="M72" s="322">
        <f t="shared" si="26"/>
        <v>0</v>
      </c>
      <c r="N72" s="322">
        <f t="shared" si="26"/>
        <v>0</v>
      </c>
      <c r="O72" s="322">
        <f t="shared" si="26"/>
        <v>0</v>
      </c>
      <c r="P72" s="322">
        <f t="shared" si="26"/>
        <v>0</v>
      </c>
      <c r="Q72" s="323">
        <f t="shared" si="26"/>
        <v>0</v>
      </c>
      <c r="R72" s="323">
        <f t="shared" si="26"/>
        <v>0</v>
      </c>
      <c r="S72" s="308">
        <f t="shared" si="26"/>
        <v>40912</v>
      </c>
      <c r="T72" s="308">
        <f t="shared" si="26"/>
        <v>41402.944000000003</v>
      </c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1:32" s="60" customFormat="1" ht="18.75">
      <c r="A73" s="128">
        <v>28</v>
      </c>
      <c r="B73" s="129" t="s">
        <v>149</v>
      </c>
      <c r="C73" s="130" t="s">
        <v>150</v>
      </c>
      <c r="D73" s="131">
        <v>2000000</v>
      </c>
      <c r="E73" s="310">
        <f>F73+G73+H73+Q73+R73</f>
        <v>40000</v>
      </c>
      <c r="F73" s="311"/>
      <c r="G73" s="311">
        <v>40000</v>
      </c>
      <c r="H73" s="310">
        <f>SUM(I73:P73)</f>
        <v>0</v>
      </c>
      <c r="I73" s="338"/>
      <c r="J73" s="338"/>
      <c r="K73" s="338"/>
      <c r="L73" s="338"/>
      <c r="M73" s="338"/>
      <c r="N73" s="338"/>
      <c r="O73" s="338"/>
      <c r="P73" s="338"/>
      <c r="Q73" s="314"/>
      <c r="R73" s="314"/>
      <c r="S73" s="311">
        <f>SUM(E73*1.0228)</f>
        <v>40912</v>
      </c>
      <c r="T73" s="311">
        <f>SUM(S73*1.012)</f>
        <v>41402.944000000003</v>
      </c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</row>
    <row r="74" spans="1:32" s="60" customFormat="1" ht="18.75">
      <c r="A74" s="143"/>
      <c r="B74" s="144"/>
      <c r="C74" s="145"/>
      <c r="D74" s="146"/>
      <c r="E74" s="310"/>
      <c r="F74" s="324"/>
      <c r="G74" s="325"/>
      <c r="H74" s="326"/>
      <c r="I74" s="340"/>
      <c r="J74" s="340"/>
      <c r="K74" s="340"/>
      <c r="L74" s="340"/>
      <c r="M74" s="340"/>
      <c r="N74" s="340"/>
      <c r="O74" s="340"/>
      <c r="P74" s="340"/>
      <c r="Q74" s="314"/>
      <c r="R74" s="314"/>
      <c r="S74" s="311">
        <f>SUM(E74*1.0228)</f>
        <v>0</v>
      </c>
      <c r="T74" s="311">
        <f>SUM(S74*1.012)</f>
        <v>0</v>
      </c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1:32" s="161" customFormat="1" ht="19.5" thickBot="1">
      <c r="A75" s="162" t="s">
        <v>151</v>
      </c>
      <c r="B75" s="163"/>
      <c r="C75" s="164"/>
      <c r="D75" s="165">
        <f>SUM(D76)</f>
        <v>900000</v>
      </c>
      <c r="E75" s="328">
        <f>SUM(E76)</f>
        <v>0</v>
      </c>
      <c r="F75" s="329">
        <f t="shared" ref="F75:T76" si="27">SUM(F76)</f>
        <v>0</v>
      </c>
      <c r="G75" s="329">
        <f t="shared" si="27"/>
        <v>0</v>
      </c>
      <c r="H75" s="328">
        <f t="shared" si="27"/>
        <v>0</v>
      </c>
      <c r="I75" s="330">
        <f t="shared" si="27"/>
        <v>0</v>
      </c>
      <c r="J75" s="330">
        <f t="shared" si="27"/>
        <v>0</v>
      </c>
      <c r="K75" s="330">
        <f t="shared" si="27"/>
        <v>0</v>
      </c>
      <c r="L75" s="330">
        <f t="shared" si="27"/>
        <v>0</v>
      </c>
      <c r="M75" s="330">
        <f t="shared" si="27"/>
        <v>0</v>
      </c>
      <c r="N75" s="330">
        <f t="shared" si="27"/>
        <v>0</v>
      </c>
      <c r="O75" s="330">
        <f t="shared" si="27"/>
        <v>0</v>
      </c>
      <c r="P75" s="330">
        <f t="shared" si="27"/>
        <v>0</v>
      </c>
      <c r="Q75" s="331">
        <f t="shared" si="27"/>
        <v>0</v>
      </c>
      <c r="R75" s="331">
        <f t="shared" si="27"/>
        <v>0</v>
      </c>
      <c r="S75" s="329">
        <f t="shared" si="27"/>
        <v>0</v>
      </c>
      <c r="T75" s="329">
        <f t="shared" si="27"/>
        <v>0</v>
      </c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1:32" s="60" customFormat="1" ht="18.75">
      <c r="A76" s="132"/>
      <c r="B76" s="133" t="s">
        <v>152</v>
      </c>
      <c r="C76" s="134" t="s">
        <v>153</v>
      </c>
      <c r="D76" s="135">
        <f>SUM(D77)</f>
        <v>900000</v>
      </c>
      <c r="E76" s="307">
        <f>SUM(E77)</f>
        <v>0</v>
      </c>
      <c r="F76" s="307">
        <f t="shared" si="27"/>
        <v>0</v>
      </c>
      <c r="G76" s="307">
        <f t="shared" si="27"/>
        <v>0</v>
      </c>
      <c r="H76" s="307">
        <f t="shared" si="27"/>
        <v>0</v>
      </c>
      <c r="I76" s="307">
        <f t="shared" si="27"/>
        <v>0</v>
      </c>
      <c r="J76" s="307">
        <f t="shared" si="27"/>
        <v>0</v>
      </c>
      <c r="K76" s="307">
        <f t="shared" si="27"/>
        <v>0</v>
      </c>
      <c r="L76" s="307">
        <f t="shared" si="27"/>
        <v>0</v>
      </c>
      <c r="M76" s="307">
        <f t="shared" si="27"/>
        <v>0</v>
      </c>
      <c r="N76" s="307">
        <f t="shared" si="27"/>
        <v>0</v>
      </c>
      <c r="O76" s="307">
        <f t="shared" si="27"/>
        <v>0</v>
      </c>
      <c r="P76" s="307">
        <f t="shared" si="27"/>
        <v>0</v>
      </c>
      <c r="Q76" s="307">
        <f t="shared" si="27"/>
        <v>0</v>
      </c>
      <c r="R76" s="307">
        <f t="shared" si="27"/>
        <v>0</v>
      </c>
      <c r="S76" s="307">
        <f t="shared" si="27"/>
        <v>0</v>
      </c>
      <c r="T76" s="307">
        <f t="shared" si="27"/>
        <v>0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1:32" s="60" customFormat="1" ht="18.75">
      <c r="A77" s="128">
        <v>29</v>
      </c>
      <c r="B77" s="129" t="s">
        <v>154</v>
      </c>
      <c r="C77" s="130" t="s">
        <v>155</v>
      </c>
      <c r="D77" s="131">
        <v>900000</v>
      </c>
      <c r="E77" s="310">
        <f>F77+G77+H77+Q77+R77</f>
        <v>0</v>
      </c>
      <c r="F77" s="311"/>
      <c r="G77" s="311">
        <v>0</v>
      </c>
      <c r="H77" s="310">
        <f>SUM(I77:P77)</f>
        <v>0</v>
      </c>
      <c r="I77" s="338"/>
      <c r="J77" s="338"/>
      <c r="K77" s="338"/>
      <c r="L77" s="338"/>
      <c r="M77" s="338"/>
      <c r="N77" s="338"/>
      <c r="O77" s="338"/>
      <c r="P77" s="338"/>
      <c r="Q77" s="314"/>
      <c r="R77" s="314"/>
      <c r="S77" s="311">
        <f>SUM(E77*1.0228)</f>
        <v>0</v>
      </c>
      <c r="T77" s="311">
        <f>SUM(S77*1.012)</f>
        <v>0</v>
      </c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s="60" customFormat="1" ht="18.75">
      <c r="A78" s="143"/>
      <c r="B78" s="144"/>
      <c r="C78" s="145"/>
      <c r="D78" s="146"/>
      <c r="E78" s="310"/>
      <c r="F78" s="324"/>
      <c r="G78" s="325"/>
      <c r="H78" s="326"/>
      <c r="I78" s="340"/>
      <c r="J78" s="340"/>
      <c r="K78" s="340"/>
      <c r="L78" s="340"/>
      <c r="M78" s="340"/>
      <c r="N78" s="340"/>
      <c r="O78" s="340"/>
      <c r="P78" s="340"/>
      <c r="Q78" s="314"/>
      <c r="R78" s="314"/>
      <c r="S78" s="311">
        <f>SUM(E78*1.0228)</f>
        <v>0</v>
      </c>
      <c r="T78" s="311">
        <f>SUM(S78*1.012)</f>
        <v>0</v>
      </c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1:32" s="161" customFormat="1" ht="19.5" thickBot="1">
      <c r="A79" s="162" t="s">
        <v>156</v>
      </c>
      <c r="B79" s="163"/>
      <c r="C79" s="164"/>
      <c r="D79" s="165">
        <f>SUM(D80)</f>
        <v>2100000</v>
      </c>
      <c r="E79" s="328">
        <f>SUM(E80)</f>
        <v>0</v>
      </c>
      <c r="F79" s="328">
        <f t="shared" ref="F79:T79" si="28">SUM(F80)</f>
        <v>0</v>
      </c>
      <c r="G79" s="328">
        <f t="shared" si="28"/>
        <v>0</v>
      </c>
      <c r="H79" s="328">
        <f t="shared" si="28"/>
        <v>0</v>
      </c>
      <c r="I79" s="328">
        <f t="shared" si="28"/>
        <v>0</v>
      </c>
      <c r="J79" s="328">
        <f t="shared" si="28"/>
        <v>0</v>
      </c>
      <c r="K79" s="328">
        <f t="shared" si="28"/>
        <v>0</v>
      </c>
      <c r="L79" s="328">
        <f t="shared" si="28"/>
        <v>0</v>
      </c>
      <c r="M79" s="328">
        <f t="shared" si="28"/>
        <v>0</v>
      </c>
      <c r="N79" s="328">
        <f t="shared" si="28"/>
        <v>0</v>
      </c>
      <c r="O79" s="328">
        <f t="shared" si="28"/>
        <v>0</v>
      </c>
      <c r="P79" s="328">
        <f t="shared" si="28"/>
        <v>0</v>
      </c>
      <c r="Q79" s="328">
        <f t="shared" si="28"/>
        <v>0</v>
      </c>
      <c r="R79" s="328">
        <f t="shared" si="28"/>
        <v>0</v>
      </c>
      <c r="S79" s="328">
        <f t="shared" si="28"/>
        <v>0</v>
      </c>
      <c r="T79" s="328">
        <f t="shared" si="28"/>
        <v>0</v>
      </c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1:32" s="60" customFormat="1" ht="18.75">
      <c r="A80" s="132"/>
      <c r="B80" s="133" t="s">
        <v>115</v>
      </c>
      <c r="C80" s="134" t="s">
        <v>116</v>
      </c>
      <c r="D80" s="135">
        <f>SUM(D81)</f>
        <v>2100000</v>
      </c>
      <c r="E80" s="307">
        <f>SUM(E81)</f>
        <v>0</v>
      </c>
      <c r="F80" s="307">
        <f t="shared" ref="F80:T80" si="29">SUM(F81)</f>
        <v>0</v>
      </c>
      <c r="G80" s="307">
        <f t="shared" si="29"/>
        <v>0</v>
      </c>
      <c r="H80" s="307">
        <f t="shared" si="29"/>
        <v>0</v>
      </c>
      <c r="I80" s="307">
        <f t="shared" si="29"/>
        <v>0</v>
      </c>
      <c r="J80" s="307">
        <f t="shared" si="29"/>
        <v>0</v>
      </c>
      <c r="K80" s="307">
        <f t="shared" si="29"/>
        <v>0</v>
      </c>
      <c r="L80" s="307">
        <f t="shared" si="29"/>
        <v>0</v>
      </c>
      <c r="M80" s="307">
        <f t="shared" si="29"/>
        <v>0</v>
      </c>
      <c r="N80" s="307">
        <f t="shared" si="29"/>
        <v>0</v>
      </c>
      <c r="O80" s="307">
        <f t="shared" si="29"/>
        <v>0</v>
      </c>
      <c r="P80" s="307">
        <f t="shared" si="29"/>
        <v>0</v>
      </c>
      <c r="Q80" s="307">
        <f t="shared" si="29"/>
        <v>0</v>
      </c>
      <c r="R80" s="307">
        <f t="shared" si="29"/>
        <v>0</v>
      </c>
      <c r="S80" s="307">
        <f t="shared" si="29"/>
        <v>0</v>
      </c>
      <c r="T80" s="307">
        <f t="shared" si="29"/>
        <v>0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1:238" s="60" customFormat="1" ht="18.75">
      <c r="A81" s="128">
        <v>30</v>
      </c>
      <c r="B81" s="129" t="s">
        <v>127</v>
      </c>
      <c r="C81" s="130" t="s">
        <v>116</v>
      </c>
      <c r="D81" s="131">
        <v>2100000</v>
      </c>
      <c r="E81" s="310">
        <f>F81+G81+H81+Q81+R81</f>
        <v>0</v>
      </c>
      <c r="F81" s="311"/>
      <c r="G81" s="311"/>
      <c r="H81" s="310">
        <f>SUM(I81:P81)</f>
        <v>0</v>
      </c>
      <c r="I81" s="338"/>
      <c r="J81" s="338"/>
      <c r="K81" s="338"/>
      <c r="L81" s="338"/>
      <c r="M81" s="338"/>
      <c r="N81" s="338"/>
      <c r="O81" s="338"/>
      <c r="P81" s="338"/>
      <c r="Q81" s="314"/>
      <c r="R81" s="314"/>
      <c r="S81" s="311">
        <f>SUM(E81*1.0228)</f>
        <v>0</v>
      </c>
      <c r="T81" s="311">
        <f>SUM(S81*1.012)</f>
        <v>0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1:238" s="60" customFormat="1" ht="18.75">
      <c r="A82" s="143"/>
      <c r="B82" s="144"/>
      <c r="C82" s="145"/>
      <c r="D82" s="146"/>
      <c r="E82" s="310"/>
      <c r="F82" s="324"/>
      <c r="G82" s="325"/>
      <c r="H82" s="326"/>
      <c r="I82" s="340"/>
      <c r="J82" s="340"/>
      <c r="K82" s="340"/>
      <c r="L82" s="340"/>
      <c r="M82" s="340"/>
      <c r="N82" s="340"/>
      <c r="O82" s="340"/>
      <c r="P82" s="340"/>
      <c r="Q82" s="314"/>
      <c r="R82" s="314"/>
      <c r="S82" s="311">
        <f>SUM(E82*1.0228)</f>
        <v>0</v>
      </c>
      <c r="T82" s="311">
        <f>SUM(S82*1.012)</f>
        <v>0</v>
      </c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238" s="161" customFormat="1" ht="19.5" thickBot="1">
      <c r="A83" s="162" t="s">
        <v>157</v>
      </c>
      <c r="B83" s="163"/>
      <c r="C83" s="164"/>
      <c r="D83" s="165">
        <f>SUM(D84+D86+D88+D91+D93)</f>
        <v>1840000</v>
      </c>
      <c r="E83" s="328">
        <f>SUM(E84+E86+E88+E91+E93)</f>
        <v>110000</v>
      </c>
      <c r="F83" s="329">
        <f t="shared" ref="F83:T83" si="30">SUM(F84+F86+F88+F91+F93)</f>
        <v>0</v>
      </c>
      <c r="G83" s="329">
        <f t="shared" si="30"/>
        <v>110000</v>
      </c>
      <c r="H83" s="328">
        <f t="shared" si="30"/>
        <v>0</v>
      </c>
      <c r="I83" s="332">
        <f t="shared" si="30"/>
        <v>0</v>
      </c>
      <c r="J83" s="332">
        <f t="shared" si="30"/>
        <v>0</v>
      </c>
      <c r="K83" s="332">
        <f t="shared" si="30"/>
        <v>0</v>
      </c>
      <c r="L83" s="332">
        <f t="shared" si="30"/>
        <v>0</v>
      </c>
      <c r="M83" s="332">
        <f t="shared" si="30"/>
        <v>0</v>
      </c>
      <c r="N83" s="332">
        <f t="shared" si="30"/>
        <v>0</v>
      </c>
      <c r="O83" s="332">
        <f t="shared" si="30"/>
        <v>0</v>
      </c>
      <c r="P83" s="332">
        <f t="shared" si="30"/>
        <v>0</v>
      </c>
      <c r="Q83" s="329">
        <f t="shared" si="30"/>
        <v>0</v>
      </c>
      <c r="R83" s="329">
        <f t="shared" si="30"/>
        <v>0</v>
      </c>
      <c r="S83" s="329">
        <f t="shared" si="30"/>
        <v>112507.99999999999</v>
      </c>
      <c r="T83" s="329">
        <f t="shared" si="30"/>
        <v>113858.09599999999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</row>
    <row r="84" spans="1:238" s="60" customFormat="1" ht="18.75">
      <c r="A84" s="124"/>
      <c r="B84" s="125" t="s">
        <v>158</v>
      </c>
      <c r="C84" s="126" t="s">
        <v>159</v>
      </c>
      <c r="D84" s="127">
        <f>SUM(D85)</f>
        <v>202000</v>
      </c>
      <c r="E84" s="307">
        <f>SUM(E85)</f>
        <v>0</v>
      </c>
      <c r="F84" s="307">
        <f t="shared" ref="F84:T84" si="31">SUM(F85)</f>
        <v>0</v>
      </c>
      <c r="G84" s="307">
        <f t="shared" si="31"/>
        <v>0</v>
      </c>
      <c r="H84" s="307">
        <f t="shared" si="31"/>
        <v>0</v>
      </c>
      <c r="I84" s="307">
        <f t="shared" si="31"/>
        <v>0</v>
      </c>
      <c r="J84" s="307">
        <f t="shared" si="31"/>
        <v>0</v>
      </c>
      <c r="K84" s="307">
        <f t="shared" si="31"/>
        <v>0</v>
      </c>
      <c r="L84" s="307">
        <f t="shared" si="31"/>
        <v>0</v>
      </c>
      <c r="M84" s="307">
        <f t="shared" si="31"/>
        <v>0</v>
      </c>
      <c r="N84" s="307">
        <f t="shared" si="31"/>
        <v>0</v>
      </c>
      <c r="O84" s="307">
        <f t="shared" si="31"/>
        <v>0</v>
      </c>
      <c r="P84" s="307">
        <f t="shared" si="31"/>
        <v>0</v>
      </c>
      <c r="Q84" s="307">
        <f t="shared" si="31"/>
        <v>0</v>
      </c>
      <c r="R84" s="307">
        <f t="shared" si="31"/>
        <v>0</v>
      </c>
      <c r="S84" s="307">
        <f t="shared" si="31"/>
        <v>0</v>
      </c>
      <c r="T84" s="307">
        <f t="shared" si="31"/>
        <v>0</v>
      </c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1:238" s="60" customFormat="1" ht="18.75">
      <c r="A85" s="128">
        <v>31</v>
      </c>
      <c r="B85" s="129" t="s">
        <v>43</v>
      </c>
      <c r="C85" s="130" t="s">
        <v>44</v>
      </c>
      <c r="D85" s="131">
        <v>202000</v>
      </c>
      <c r="E85" s="310">
        <f>F85+G85+H85+Q85+R85</f>
        <v>0</v>
      </c>
      <c r="F85" s="311"/>
      <c r="G85" s="311"/>
      <c r="H85" s="310">
        <f>SUM(I85:P85)</f>
        <v>0</v>
      </c>
      <c r="I85" s="338"/>
      <c r="J85" s="338"/>
      <c r="K85" s="338"/>
      <c r="L85" s="338"/>
      <c r="M85" s="338"/>
      <c r="N85" s="338"/>
      <c r="O85" s="338"/>
      <c r="P85" s="338"/>
      <c r="Q85" s="314"/>
      <c r="R85" s="314"/>
      <c r="S85" s="311">
        <f>SUM(E85*1.0228)</f>
        <v>0</v>
      </c>
      <c r="T85" s="311">
        <f>SUM(S85*1.012)</f>
        <v>0</v>
      </c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1:238" s="60" customFormat="1" ht="18.75">
      <c r="A86" s="132"/>
      <c r="B86" s="133" t="s">
        <v>160</v>
      </c>
      <c r="C86" s="134" t="s">
        <v>47</v>
      </c>
      <c r="D86" s="135">
        <f>SUM(D87)</f>
        <v>19000</v>
      </c>
      <c r="E86" s="307">
        <f>SUM(E87)</f>
        <v>0</v>
      </c>
      <c r="F86" s="307">
        <f t="shared" ref="F86:T86" si="32">SUM(F87)</f>
        <v>0</v>
      </c>
      <c r="G86" s="307">
        <f t="shared" si="32"/>
        <v>0</v>
      </c>
      <c r="H86" s="307">
        <f t="shared" si="32"/>
        <v>0</v>
      </c>
      <c r="I86" s="307">
        <f t="shared" si="32"/>
        <v>0</v>
      </c>
      <c r="J86" s="307">
        <f t="shared" si="32"/>
        <v>0</v>
      </c>
      <c r="K86" s="307">
        <f t="shared" si="32"/>
        <v>0</v>
      </c>
      <c r="L86" s="307">
        <f t="shared" si="32"/>
        <v>0</v>
      </c>
      <c r="M86" s="307">
        <f t="shared" si="32"/>
        <v>0</v>
      </c>
      <c r="N86" s="307">
        <f t="shared" si="32"/>
        <v>0</v>
      </c>
      <c r="O86" s="307">
        <f t="shared" si="32"/>
        <v>0</v>
      </c>
      <c r="P86" s="307">
        <f t="shared" si="32"/>
        <v>0</v>
      </c>
      <c r="Q86" s="307">
        <f t="shared" si="32"/>
        <v>0</v>
      </c>
      <c r="R86" s="307">
        <f t="shared" si="32"/>
        <v>0</v>
      </c>
      <c r="S86" s="307">
        <f t="shared" si="32"/>
        <v>0</v>
      </c>
      <c r="T86" s="307">
        <f t="shared" si="32"/>
        <v>0</v>
      </c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1:238" s="60" customFormat="1" ht="18.75">
      <c r="A87" s="128">
        <v>32</v>
      </c>
      <c r="B87" s="129" t="s">
        <v>46</v>
      </c>
      <c r="C87" s="130" t="s">
        <v>47</v>
      </c>
      <c r="D87" s="131">
        <v>19000</v>
      </c>
      <c r="E87" s="310">
        <f>F87+G87+H87+Q87+R87</f>
        <v>0</v>
      </c>
      <c r="F87" s="311"/>
      <c r="G87" s="311"/>
      <c r="H87" s="310">
        <f>SUM(I87:P87)</f>
        <v>0</v>
      </c>
      <c r="I87" s="338"/>
      <c r="J87" s="338"/>
      <c r="K87" s="338"/>
      <c r="L87" s="338"/>
      <c r="M87" s="338"/>
      <c r="N87" s="338"/>
      <c r="O87" s="338"/>
      <c r="P87" s="338"/>
      <c r="Q87" s="314"/>
      <c r="R87" s="314"/>
      <c r="S87" s="311">
        <f>SUM(E87*1.0228)</f>
        <v>0</v>
      </c>
      <c r="T87" s="311">
        <f>SUM(S87*1.012)</f>
        <v>0</v>
      </c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238" s="60" customFormat="1" ht="18.75">
      <c r="A88" s="132"/>
      <c r="B88" s="133" t="s">
        <v>161</v>
      </c>
      <c r="C88" s="134" t="s">
        <v>162</v>
      </c>
      <c r="D88" s="135">
        <f>SUM(D89+D90)</f>
        <v>43000</v>
      </c>
      <c r="E88" s="307">
        <f>SUM(E89+E90)</f>
        <v>0</v>
      </c>
      <c r="F88" s="307">
        <f t="shared" ref="F88:T88" si="33">SUM(F89+F90)</f>
        <v>0</v>
      </c>
      <c r="G88" s="307">
        <f t="shared" si="33"/>
        <v>0</v>
      </c>
      <c r="H88" s="307">
        <f t="shared" si="33"/>
        <v>0</v>
      </c>
      <c r="I88" s="307">
        <f t="shared" si="33"/>
        <v>0</v>
      </c>
      <c r="J88" s="307">
        <f t="shared" si="33"/>
        <v>0</v>
      </c>
      <c r="K88" s="307">
        <f t="shared" si="33"/>
        <v>0</v>
      </c>
      <c r="L88" s="307">
        <f t="shared" si="33"/>
        <v>0</v>
      </c>
      <c r="M88" s="307">
        <f t="shared" si="33"/>
        <v>0</v>
      </c>
      <c r="N88" s="307">
        <f t="shared" si="33"/>
        <v>0</v>
      </c>
      <c r="O88" s="307">
        <f t="shared" si="33"/>
        <v>0</v>
      </c>
      <c r="P88" s="307">
        <f t="shared" si="33"/>
        <v>0</v>
      </c>
      <c r="Q88" s="307">
        <f t="shared" si="33"/>
        <v>0</v>
      </c>
      <c r="R88" s="307">
        <f t="shared" si="33"/>
        <v>0</v>
      </c>
      <c r="S88" s="307">
        <f t="shared" si="33"/>
        <v>0</v>
      </c>
      <c r="T88" s="307">
        <f t="shared" si="33"/>
        <v>0</v>
      </c>
      <c r="U88" s="307"/>
      <c r="V88" s="307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1:238" s="60" customFormat="1" ht="18.75">
      <c r="A89" s="128">
        <v>33</v>
      </c>
      <c r="B89" s="129" t="s">
        <v>49</v>
      </c>
      <c r="C89" s="130" t="s">
        <v>163</v>
      </c>
      <c r="D89" s="131">
        <v>40000</v>
      </c>
      <c r="E89" s="310">
        <f>F89+G89+H89+Q89+R89</f>
        <v>0</v>
      </c>
      <c r="F89" s="311"/>
      <c r="G89" s="311"/>
      <c r="H89" s="310">
        <f>SUM(I89:P89)</f>
        <v>0</v>
      </c>
      <c r="I89" s="338"/>
      <c r="J89" s="338"/>
      <c r="K89" s="338"/>
      <c r="L89" s="338"/>
      <c r="M89" s="338"/>
      <c r="N89" s="338"/>
      <c r="O89" s="338"/>
      <c r="P89" s="338"/>
      <c r="Q89" s="314"/>
      <c r="R89" s="314"/>
      <c r="S89" s="311">
        <f>SUM(E89*1.0228)</f>
        <v>0</v>
      </c>
      <c r="T89" s="311">
        <f>SUM(S89*1.012)</f>
        <v>0</v>
      </c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238" s="60" customFormat="1" ht="18.75">
      <c r="A90" s="128">
        <v>34</v>
      </c>
      <c r="B90" s="129" t="s">
        <v>51</v>
      </c>
      <c r="C90" s="130" t="s">
        <v>164</v>
      </c>
      <c r="D90" s="131">
        <v>3000</v>
      </c>
      <c r="E90" s="310">
        <f>F90+G90+H90+Q90+R90</f>
        <v>0</v>
      </c>
      <c r="F90" s="311"/>
      <c r="G90" s="311"/>
      <c r="H90" s="310">
        <f>SUM(I90:P90)</f>
        <v>0</v>
      </c>
      <c r="I90" s="338"/>
      <c r="J90" s="338"/>
      <c r="K90" s="338"/>
      <c r="L90" s="338"/>
      <c r="M90" s="338"/>
      <c r="N90" s="338"/>
      <c r="O90" s="338"/>
      <c r="P90" s="338"/>
      <c r="Q90" s="314"/>
      <c r="R90" s="314"/>
      <c r="S90" s="311">
        <f>SUM(E90*1.0228)</f>
        <v>0</v>
      </c>
      <c r="T90" s="311">
        <f>SUM(S90*1.012)</f>
        <v>0</v>
      </c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238" s="60" customFormat="1" ht="18.75">
      <c r="A91" s="132"/>
      <c r="B91" s="133" t="s">
        <v>60</v>
      </c>
      <c r="C91" s="134" t="s">
        <v>61</v>
      </c>
      <c r="D91" s="135">
        <f>SUM(D92)</f>
        <v>113000</v>
      </c>
      <c r="E91" s="307">
        <f>SUM(E92)</f>
        <v>0</v>
      </c>
      <c r="F91" s="307">
        <f t="shared" ref="F91:T91" si="34">SUM(F92)</f>
        <v>0</v>
      </c>
      <c r="G91" s="307">
        <f t="shared" si="34"/>
        <v>0</v>
      </c>
      <c r="H91" s="307">
        <f t="shared" si="34"/>
        <v>0</v>
      </c>
      <c r="I91" s="307">
        <f t="shared" si="34"/>
        <v>0</v>
      </c>
      <c r="J91" s="307">
        <f t="shared" si="34"/>
        <v>0</v>
      </c>
      <c r="K91" s="307">
        <f t="shared" si="34"/>
        <v>0</v>
      </c>
      <c r="L91" s="307">
        <f t="shared" si="34"/>
        <v>0</v>
      </c>
      <c r="M91" s="307">
        <f t="shared" si="34"/>
        <v>0</v>
      </c>
      <c r="N91" s="307">
        <f t="shared" si="34"/>
        <v>0</v>
      </c>
      <c r="O91" s="307">
        <f t="shared" si="34"/>
        <v>0</v>
      </c>
      <c r="P91" s="307">
        <f t="shared" si="34"/>
        <v>0</v>
      </c>
      <c r="Q91" s="307">
        <f t="shared" si="34"/>
        <v>0</v>
      </c>
      <c r="R91" s="307">
        <f t="shared" si="34"/>
        <v>0</v>
      </c>
      <c r="S91" s="307">
        <f t="shared" si="34"/>
        <v>0</v>
      </c>
      <c r="T91" s="307">
        <f t="shared" si="34"/>
        <v>0</v>
      </c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1:238" s="60" customFormat="1" ht="18.75">
      <c r="A92" s="128">
        <v>35</v>
      </c>
      <c r="B92" s="129" t="s">
        <v>66</v>
      </c>
      <c r="C92" s="130" t="s">
        <v>165</v>
      </c>
      <c r="D92" s="131">
        <v>113000</v>
      </c>
      <c r="E92" s="310">
        <f>F92+G92+H92+Q92+R92</f>
        <v>0</v>
      </c>
      <c r="F92" s="311"/>
      <c r="G92" s="311"/>
      <c r="H92" s="310">
        <f>SUM(I92:P92)</f>
        <v>0</v>
      </c>
      <c r="I92" s="338"/>
      <c r="J92" s="338"/>
      <c r="K92" s="338"/>
      <c r="L92" s="338"/>
      <c r="M92" s="338"/>
      <c r="N92" s="338"/>
      <c r="O92" s="338"/>
      <c r="P92" s="338"/>
      <c r="Q92" s="314"/>
      <c r="R92" s="314"/>
      <c r="S92" s="311">
        <f>SUM(E92*1.0228)</f>
        <v>0</v>
      </c>
      <c r="T92" s="311">
        <f>SUM(S92*1.012)</f>
        <v>0</v>
      </c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1:238" s="60" customFormat="1" ht="18.75">
      <c r="A93" s="132"/>
      <c r="B93" s="133" t="s">
        <v>86</v>
      </c>
      <c r="C93" s="134" t="s">
        <v>87</v>
      </c>
      <c r="D93" s="135">
        <f>SUM(D94)</f>
        <v>1463000</v>
      </c>
      <c r="E93" s="307">
        <f>SUM(E94)</f>
        <v>110000</v>
      </c>
      <c r="F93" s="307">
        <f t="shared" ref="F93:T93" si="35">SUM(F94)</f>
        <v>0</v>
      </c>
      <c r="G93" s="307">
        <f t="shared" si="35"/>
        <v>110000</v>
      </c>
      <c r="H93" s="307">
        <f t="shared" si="35"/>
        <v>0</v>
      </c>
      <c r="I93" s="307">
        <f t="shared" si="35"/>
        <v>0</v>
      </c>
      <c r="J93" s="307">
        <f t="shared" si="35"/>
        <v>0</v>
      </c>
      <c r="K93" s="307">
        <f t="shared" si="35"/>
        <v>0</v>
      </c>
      <c r="L93" s="307">
        <f t="shared" si="35"/>
        <v>0</v>
      </c>
      <c r="M93" s="307">
        <f t="shared" si="35"/>
        <v>0</v>
      </c>
      <c r="N93" s="307">
        <f t="shared" si="35"/>
        <v>0</v>
      </c>
      <c r="O93" s="307">
        <f t="shared" si="35"/>
        <v>0</v>
      </c>
      <c r="P93" s="307">
        <f t="shared" si="35"/>
        <v>0</v>
      </c>
      <c r="Q93" s="307">
        <f t="shared" si="35"/>
        <v>0</v>
      </c>
      <c r="R93" s="307">
        <f t="shared" si="35"/>
        <v>0</v>
      </c>
      <c r="S93" s="307">
        <f t="shared" si="35"/>
        <v>112507.99999999999</v>
      </c>
      <c r="T93" s="307">
        <f t="shared" si="35"/>
        <v>113858.09599999999</v>
      </c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238" s="60" customFormat="1" ht="18.75">
      <c r="A94" s="128">
        <v>36</v>
      </c>
      <c r="B94" s="129" t="s">
        <v>107</v>
      </c>
      <c r="C94" s="130" t="s">
        <v>108</v>
      </c>
      <c r="D94" s="131">
        <v>1463000</v>
      </c>
      <c r="E94" s="310">
        <f>F94+G94+H94+Q94+R94</f>
        <v>110000</v>
      </c>
      <c r="F94" s="311"/>
      <c r="G94" s="311">
        <v>110000</v>
      </c>
      <c r="H94" s="310">
        <f>SUM(I94:P94)</f>
        <v>0</v>
      </c>
      <c r="I94" s="338"/>
      <c r="J94" s="338"/>
      <c r="K94" s="338"/>
      <c r="L94" s="338"/>
      <c r="M94" s="338"/>
      <c r="N94" s="338"/>
      <c r="O94" s="338"/>
      <c r="P94" s="338"/>
      <c r="Q94" s="314"/>
      <c r="R94" s="314"/>
      <c r="S94" s="311">
        <f>SUM(E94*1.0228)</f>
        <v>112507.99999999999</v>
      </c>
      <c r="T94" s="311">
        <f>SUM(S94*1.012)</f>
        <v>113858.09599999999</v>
      </c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1:238" s="60" customFormat="1" ht="18.75">
      <c r="A95" s="143"/>
      <c r="B95" s="144"/>
      <c r="C95" s="145"/>
      <c r="D95" s="146"/>
      <c r="E95" s="310"/>
      <c r="F95" s="324"/>
      <c r="G95" s="325"/>
      <c r="H95" s="326"/>
      <c r="I95" s="340"/>
      <c r="J95" s="340"/>
      <c r="K95" s="340"/>
      <c r="L95" s="340"/>
      <c r="M95" s="340"/>
      <c r="N95" s="340"/>
      <c r="O95" s="340"/>
      <c r="P95" s="340"/>
      <c r="Q95" s="314"/>
      <c r="R95" s="314"/>
      <c r="S95" s="311">
        <f>SUM(E95*1.0228)</f>
        <v>0</v>
      </c>
      <c r="T95" s="311">
        <f>SUM(S95*1.012)</f>
        <v>0</v>
      </c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238" s="161" customFormat="1" ht="39.75" customHeight="1">
      <c r="A96" s="403" t="s">
        <v>166</v>
      </c>
      <c r="B96" s="404"/>
      <c r="C96" s="404"/>
      <c r="D96" s="166">
        <f>SUM(D97)</f>
        <v>20000000</v>
      </c>
      <c r="E96" s="328">
        <f t="shared" ref="E96:T97" si="36">SUM(E97)</f>
        <v>245000</v>
      </c>
      <c r="F96" s="329">
        <f t="shared" si="36"/>
        <v>200000</v>
      </c>
      <c r="G96" s="329">
        <f t="shared" si="36"/>
        <v>45000</v>
      </c>
      <c r="H96" s="328">
        <f t="shared" si="36"/>
        <v>0</v>
      </c>
      <c r="I96" s="332">
        <f t="shared" si="36"/>
        <v>0</v>
      </c>
      <c r="J96" s="332">
        <f t="shared" si="36"/>
        <v>0</v>
      </c>
      <c r="K96" s="332">
        <f t="shared" si="36"/>
        <v>0</v>
      </c>
      <c r="L96" s="332">
        <f t="shared" si="36"/>
        <v>0</v>
      </c>
      <c r="M96" s="332">
        <f t="shared" si="36"/>
        <v>0</v>
      </c>
      <c r="N96" s="332">
        <f t="shared" si="36"/>
        <v>0</v>
      </c>
      <c r="O96" s="332">
        <f t="shared" si="36"/>
        <v>0</v>
      </c>
      <c r="P96" s="332">
        <f t="shared" si="36"/>
        <v>0</v>
      </c>
      <c r="Q96" s="329">
        <f t="shared" si="36"/>
        <v>0</v>
      </c>
      <c r="R96" s="329">
        <f t="shared" si="36"/>
        <v>0</v>
      </c>
      <c r="S96" s="329">
        <f t="shared" si="36"/>
        <v>250585.99999999997</v>
      </c>
      <c r="T96" s="329">
        <f t="shared" si="36"/>
        <v>253593.03199999998</v>
      </c>
      <c r="U96" s="418"/>
      <c r="V96" s="419"/>
      <c r="W96" s="419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418"/>
      <c r="AO96" s="419"/>
      <c r="AP96" s="419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418"/>
      <c r="BH96" s="419"/>
      <c r="BI96" s="419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418"/>
      <c r="CA96" s="419"/>
      <c r="CB96" s="419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418"/>
      <c r="CT96" s="419"/>
      <c r="CU96" s="419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418"/>
      <c r="DM96" s="419"/>
      <c r="DN96" s="419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7"/>
      <c r="ED96" s="167"/>
      <c r="EE96" s="418"/>
      <c r="EF96" s="419"/>
      <c r="EG96" s="419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7"/>
      <c r="ES96" s="167"/>
      <c r="ET96" s="167"/>
      <c r="EU96" s="167"/>
      <c r="EV96" s="167"/>
      <c r="EW96" s="167"/>
      <c r="EX96" s="418"/>
      <c r="EY96" s="419"/>
      <c r="EZ96" s="419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418"/>
      <c r="FR96" s="419"/>
      <c r="FS96" s="419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418"/>
      <c r="GK96" s="419"/>
      <c r="GL96" s="419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67"/>
      <c r="GY96" s="167"/>
      <c r="GZ96" s="167"/>
      <c r="HA96" s="167"/>
      <c r="HB96" s="167"/>
      <c r="HC96" s="418"/>
      <c r="HD96" s="419"/>
      <c r="HE96" s="419"/>
      <c r="HF96" s="167"/>
      <c r="HG96" s="167"/>
      <c r="HH96" s="167"/>
      <c r="HI96" s="167"/>
      <c r="HJ96" s="167"/>
      <c r="HK96" s="167"/>
      <c r="HL96" s="167"/>
      <c r="HM96" s="167"/>
      <c r="HN96" s="167"/>
      <c r="HO96" s="167"/>
      <c r="HP96" s="167"/>
      <c r="HQ96" s="167"/>
      <c r="HR96" s="167"/>
      <c r="HS96" s="167"/>
      <c r="HT96" s="167"/>
      <c r="HU96" s="167"/>
      <c r="HV96" s="418"/>
      <c r="HW96" s="419"/>
      <c r="HX96" s="419"/>
      <c r="HY96" s="167"/>
      <c r="HZ96" s="167"/>
      <c r="IA96" s="167"/>
      <c r="IB96" s="167"/>
      <c r="IC96" s="167"/>
      <c r="ID96" s="167"/>
    </row>
    <row r="97" spans="1:238" s="60" customFormat="1" ht="18.75">
      <c r="A97" s="124"/>
      <c r="B97" s="125" t="s">
        <v>167</v>
      </c>
      <c r="C97" s="126" t="s">
        <v>168</v>
      </c>
      <c r="D97" s="127">
        <f>SUM(D98)</f>
        <v>20000000</v>
      </c>
      <c r="E97" s="307">
        <f>SUM(E98)</f>
        <v>245000</v>
      </c>
      <c r="F97" s="307">
        <f t="shared" si="36"/>
        <v>200000</v>
      </c>
      <c r="G97" s="307">
        <f t="shared" si="36"/>
        <v>45000</v>
      </c>
      <c r="H97" s="307">
        <f t="shared" si="36"/>
        <v>0</v>
      </c>
      <c r="I97" s="307">
        <f t="shared" si="36"/>
        <v>0</v>
      </c>
      <c r="J97" s="307">
        <f t="shared" si="36"/>
        <v>0</v>
      </c>
      <c r="K97" s="307">
        <f t="shared" si="36"/>
        <v>0</v>
      </c>
      <c r="L97" s="307">
        <f t="shared" si="36"/>
        <v>0</v>
      </c>
      <c r="M97" s="307">
        <f t="shared" si="36"/>
        <v>0</v>
      </c>
      <c r="N97" s="307">
        <f t="shared" si="36"/>
        <v>0</v>
      </c>
      <c r="O97" s="307">
        <f t="shared" si="36"/>
        <v>0</v>
      </c>
      <c r="P97" s="307">
        <f t="shared" si="36"/>
        <v>0</v>
      </c>
      <c r="Q97" s="307">
        <f t="shared" si="36"/>
        <v>0</v>
      </c>
      <c r="R97" s="307">
        <f t="shared" si="36"/>
        <v>0</v>
      </c>
      <c r="S97" s="307">
        <f t="shared" si="36"/>
        <v>250585.99999999997</v>
      </c>
      <c r="T97" s="307">
        <f t="shared" si="36"/>
        <v>253593.03199999998</v>
      </c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238" s="60" customFormat="1" ht="18.75">
      <c r="A98" s="128">
        <v>37</v>
      </c>
      <c r="B98" s="129" t="s">
        <v>169</v>
      </c>
      <c r="C98" s="130" t="s">
        <v>170</v>
      </c>
      <c r="D98" s="131">
        <v>20000000</v>
      </c>
      <c r="E98" s="310">
        <f>F98+G98+H98+Q98+R98</f>
        <v>245000</v>
      </c>
      <c r="F98" s="311">
        <v>200000</v>
      </c>
      <c r="G98" s="311">
        <v>45000</v>
      </c>
      <c r="H98" s="310">
        <f>SUM(I98:P98)</f>
        <v>0</v>
      </c>
      <c r="I98" s="338"/>
      <c r="J98" s="338"/>
      <c r="K98" s="338"/>
      <c r="L98" s="338"/>
      <c r="M98" s="338"/>
      <c r="N98" s="338"/>
      <c r="O98" s="338"/>
      <c r="P98" s="338"/>
      <c r="Q98" s="314"/>
      <c r="R98" s="314"/>
      <c r="S98" s="311">
        <f>SUM(E98*1.0228)</f>
        <v>250585.99999999997</v>
      </c>
      <c r="T98" s="311">
        <f>SUM(S98*1.012)</f>
        <v>253593.03199999998</v>
      </c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238" s="78" customFormat="1" ht="15.75" customHeight="1">
      <c r="A99" s="99"/>
      <c r="B99" s="100"/>
      <c r="C99" s="101"/>
      <c r="D99" s="168"/>
      <c r="E99" s="333"/>
      <c r="F99" s="98"/>
      <c r="G99" s="98"/>
      <c r="H99" s="91"/>
      <c r="I99" s="341"/>
      <c r="J99" s="341"/>
      <c r="K99" s="341"/>
      <c r="L99" s="341"/>
      <c r="M99" s="341"/>
      <c r="N99" s="341"/>
      <c r="O99" s="341"/>
      <c r="P99" s="341"/>
      <c r="Q99" s="92"/>
      <c r="R99" s="92"/>
      <c r="S99" s="311">
        <f>SUM(E99*1.0228)</f>
        <v>0</v>
      </c>
      <c r="T99" s="92"/>
    </row>
    <row r="100" spans="1:238" s="161" customFormat="1" ht="19.5" thickBot="1">
      <c r="A100" s="401" t="s">
        <v>171</v>
      </c>
      <c r="B100" s="402"/>
      <c r="C100" s="402"/>
      <c r="D100" s="165">
        <f>SUM(D101)</f>
        <v>5000000</v>
      </c>
      <c r="E100" s="328">
        <f>SUM(E101)</f>
        <v>15000</v>
      </c>
      <c r="F100" s="329">
        <f t="shared" ref="F100:T101" si="37">SUM(F101)</f>
        <v>0</v>
      </c>
      <c r="G100" s="329">
        <f t="shared" si="37"/>
        <v>15000</v>
      </c>
      <c r="H100" s="328">
        <f t="shared" si="37"/>
        <v>0</v>
      </c>
      <c r="I100" s="330">
        <f t="shared" si="37"/>
        <v>0</v>
      </c>
      <c r="J100" s="330">
        <f t="shared" si="37"/>
        <v>0</v>
      </c>
      <c r="K100" s="330">
        <f t="shared" si="37"/>
        <v>0</v>
      </c>
      <c r="L100" s="330">
        <f t="shared" si="37"/>
        <v>0</v>
      </c>
      <c r="M100" s="330">
        <f t="shared" si="37"/>
        <v>0</v>
      </c>
      <c r="N100" s="330">
        <f t="shared" si="37"/>
        <v>0</v>
      </c>
      <c r="O100" s="330">
        <f t="shared" si="37"/>
        <v>0</v>
      </c>
      <c r="P100" s="330">
        <f t="shared" si="37"/>
        <v>0</v>
      </c>
      <c r="Q100" s="331">
        <f t="shared" si="37"/>
        <v>0</v>
      </c>
      <c r="R100" s="331">
        <f t="shared" si="37"/>
        <v>0</v>
      </c>
      <c r="S100" s="329">
        <f t="shared" si="37"/>
        <v>15341.999999999998</v>
      </c>
      <c r="T100" s="329">
        <f t="shared" si="37"/>
        <v>15526.103999999998</v>
      </c>
      <c r="U100" s="418"/>
      <c r="V100" s="419"/>
      <c r="W100" s="419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418"/>
      <c r="AO100" s="419"/>
      <c r="AP100" s="419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418"/>
      <c r="BH100" s="419"/>
      <c r="BI100" s="419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418"/>
      <c r="CA100" s="419"/>
      <c r="CB100" s="419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418"/>
      <c r="CT100" s="419"/>
      <c r="CU100" s="419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418"/>
      <c r="DM100" s="419"/>
      <c r="DN100" s="419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418"/>
      <c r="EF100" s="419"/>
      <c r="EG100" s="419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418"/>
      <c r="EY100" s="419"/>
      <c r="EZ100" s="419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418"/>
      <c r="FR100" s="419"/>
      <c r="FS100" s="419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418"/>
      <c r="GK100" s="419"/>
      <c r="GL100" s="419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418"/>
      <c r="HD100" s="419"/>
      <c r="HE100" s="419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418"/>
      <c r="HW100" s="419"/>
      <c r="HX100" s="419"/>
      <c r="HY100" s="167"/>
      <c r="HZ100" s="167"/>
      <c r="IA100" s="167"/>
      <c r="IB100" s="167"/>
      <c r="IC100" s="167"/>
      <c r="ID100" s="167"/>
    </row>
    <row r="101" spans="1:238" s="60" customFormat="1" ht="18.75">
      <c r="A101" s="124"/>
      <c r="B101" s="125" t="s">
        <v>167</v>
      </c>
      <c r="C101" s="126" t="s">
        <v>168</v>
      </c>
      <c r="D101" s="127">
        <f>SUM(D102)</f>
        <v>5000000</v>
      </c>
      <c r="E101" s="307">
        <f>SUM(E102)</f>
        <v>15000</v>
      </c>
      <c r="F101" s="307">
        <f t="shared" si="37"/>
        <v>0</v>
      </c>
      <c r="G101" s="307">
        <f>SUM(G102)</f>
        <v>15000</v>
      </c>
      <c r="H101" s="307">
        <f t="shared" si="37"/>
        <v>0</v>
      </c>
      <c r="I101" s="307">
        <f t="shared" si="37"/>
        <v>0</v>
      </c>
      <c r="J101" s="307">
        <f t="shared" si="37"/>
        <v>0</v>
      </c>
      <c r="K101" s="307">
        <f t="shared" si="37"/>
        <v>0</v>
      </c>
      <c r="L101" s="307">
        <f t="shared" si="37"/>
        <v>0</v>
      </c>
      <c r="M101" s="307">
        <f t="shared" si="37"/>
        <v>0</v>
      </c>
      <c r="N101" s="307">
        <f t="shared" si="37"/>
        <v>0</v>
      </c>
      <c r="O101" s="307">
        <f t="shared" si="37"/>
        <v>0</v>
      </c>
      <c r="P101" s="307">
        <f t="shared" si="37"/>
        <v>0</v>
      </c>
      <c r="Q101" s="307">
        <f t="shared" si="37"/>
        <v>0</v>
      </c>
      <c r="R101" s="307">
        <f t="shared" si="37"/>
        <v>0</v>
      </c>
      <c r="S101" s="307">
        <f t="shared" si="37"/>
        <v>15341.999999999998</v>
      </c>
      <c r="T101" s="307">
        <f t="shared" si="37"/>
        <v>15526.103999999998</v>
      </c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1:238" s="60" customFormat="1" ht="18.75">
      <c r="A102" s="128">
        <v>38</v>
      </c>
      <c r="B102" s="129" t="s">
        <v>169</v>
      </c>
      <c r="C102" s="130" t="s">
        <v>170</v>
      </c>
      <c r="D102" s="131">
        <v>5000000</v>
      </c>
      <c r="E102" s="310">
        <f>F102+G102+H102+Q102+R102</f>
        <v>15000</v>
      </c>
      <c r="F102" s="311"/>
      <c r="G102" s="311">
        <v>15000</v>
      </c>
      <c r="H102" s="310">
        <f>SUM(I102:P102)</f>
        <v>0</v>
      </c>
      <c r="I102" s="338"/>
      <c r="J102" s="338"/>
      <c r="K102" s="338"/>
      <c r="L102" s="338"/>
      <c r="M102" s="338"/>
      <c r="N102" s="338"/>
      <c r="O102" s="338"/>
      <c r="P102" s="338"/>
      <c r="Q102" s="314"/>
      <c r="R102" s="314"/>
      <c r="S102" s="311">
        <f>SUM(E102*1.0228)</f>
        <v>15341.999999999998</v>
      </c>
      <c r="T102" s="311">
        <f>SUM(S102*1.012)</f>
        <v>15526.103999999998</v>
      </c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1:238" s="78" customFormat="1" ht="15.75" customHeight="1">
      <c r="A103" s="136"/>
      <c r="B103" s="137"/>
      <c r="C103" s="138"/>
      <c r="D103" s="139"/>
      <c r="E103" s="315"/>
      <c r="F103" s="334"/>
      <c r="G103" s="334"/>
      <c r="H103" s="335"/>
      <c r="I103" s="169"/>
      <c r="J103" s="170"/>
      <c r="K103" s="170"/>
      <c r="L103" s="342"/>
      <c r="M103" s="341"/>
      <c r="N103" s="341"/>
      <c r="O103" s="341"/>
      <c r="P103" s="341"/>
      <c r="Q103" s="92"/>
      <c r="R103" s="92"/>
      <c r="S103" s="311">
        <f>SUM(E103*1.0228)</f>
        <v>0</v>
      </c>
      <c r="T103" s="92"/>
    </row>
    <row r="104" spans="1:238" s="161" customFormat="1" ht="19.5" thickBot="1">
      <c r="A104" s="401" t="s">
        <v>172</v>
      </c>
      <c r="B104" s="402"/>
      <c r="C104" s="402"/>
      <c r="D104" s="165">
        <f>SUM(D105+D107)</f>
        <v>3325000</v>
      </c>
      <c r="E104" s="328">
        <f t="shared" ref="E104:T104" si="38">SUM(E105+E107)</f>
        <v>0</v>
      </c>
      <c r="F104" s="329">
        <f t="shared" si="38"/>
        <v>0</v>
      </c>
      <c r="G104" s="329">
        <f t="shared" si="38"/>
        <v>0</v>
      </c>
      <c r="H104" s="328">
        <f t="shared" si="38"/>
        <v>0</v>
      </c>
      <c r="I104" s="332">
        <f t="shared" si="38"/>
        <v>0</v>
      </c>
      <c r="J104" s="332">
        <f t="shared" si="38"/>
        <v>0</v>
      </c>
      <c r="K104" s="332">
        <f t="shared" si="38"/>
        <v>0</v>
      </c>
      <c r="L104" s="332">
        <f t="shared" si="38"/>
        <v>0</v>
      </c>
      <c r="M104" s="332">
        <f t="shared" si="38"/>
        <v>0</v>
      </c>
      <c r="N104" s="332">
        <f t="shared" si="38"/>
        <v>0</v>
      </c>
      <c r="O104" s="332">
        <f t="shared" si="38"/>
        <v>0</v>
      </c>
      <c r="P104" s="332">
        <f t="shared" si="38"/>
        <v>0</v>
      </c>
      <c r="Q104" s="329">
        <f t="shared" si="38"/>
        <v>0</v>
      </c>
      <c r="R104" s="329">
        <f t="shared" si="38"/>
        <v>0</v>
      </c>
      <c r="S104" s="329">
        <f t="shared" si="38"/>
        <v>0</v>
      </c>
      <c r="T104" s="329">
        <f t="shared" si="38"/>
        <v>0</v>
      </c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</row>
    <row r="105" spans="1:238" s="60" customFormat="1" ht="18.75">
      <c r="A105" s="124"/>
      <c r="B105" s="125" t="s">
        <v>70</v>
      </c>
      <c r="C105" s="126" t="s">
        <v>71</v>
      </c>
      <c r="D105" s="127">
        <f>SUM(D106)</f>
        <v>2850000</v>
      </c>
      <c r="E105" s="307">
        <f>SUM(E106)</f>
        <v>0</v>
      </c>
      <c r="F105" s="307">
        <f t="shared" ref="F105:T105" si="39">SUM(F106)</f>
        <v>0</v>
      </c>
      <c r="G105" s="307">
        <f t="shared" si="39"/>
        <v>0</v>
      </c>
      <c r="H105" s="307">
        <f t="shared" si="39"/>
        <v>0</v>
      </c>
      <c r="I105" s="307">
        <f t="shared" si="39"/>
        <v>0</v>
      </c>
      <c r="J105" s="307">
        <f t="shared" si="39"/>
        <v>0</v>
      </c>
      <c r="K105" s="307">
        <f t="shared" si="39"/>
        <v>0</v>
      </c>
      <c r="L105" s="307">
        <f t="shared" si="39"/>
        <v>0</v>
      </c>
      <c r="M105" s="307">
        <f t="shared" si="39"/>
        <v>0</v>
      </c>
      <c r="N105" s="307">
        <f t="shared" si="39"/>
        <v>0</v>
      </c>
      <c r="O105" s="307">
        <f t="shared" si="39"/>
        <v>0</v>
      </c>
      <c r="P105" s="307">
        <f t="shared" si="39"/>
        <v>0</v>
      </c>
      <c r="Q105" s="307">
        <f t="shared" si="39"/>
        <v>0</v>
      </c>
      <c r="R105" s="307">
        <f t="shared" si="39"/>
        <v>0</v>
      </c>
      <c r="S105" s="307">
        <f t="shared" si="39"/>
        <v>0</v>
      </c>
      <c r="T105" s="307">
        <f t="shared" si="39"/>
        <v>0</v>
      </c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238" s="60" customFormat="1" ht="18.75">
      <c r="A106" s="128">
        <v>39</v>
      </c>
      <c r="B106" s="129" t="s">
        <v>78</v>
      </c>
      <c r="C106" s="130" t="s">
        <v>79</v>
      </c>
      <c r="D106" s="131">
        <v>2850000</v>
      </c>
      <c r="E106" s="310">
        <f>F106+G106+H106+Q106+R106</f>
        <v>0</v>
      </c>
      <c r="F106" s="311"/>
      <c r="G106" s="311"/>
      <c r="H106" s="310">
        <f>SUM(I106:P106)</f>
        <v>0</v>
      </c>
      <c r="I106" s="338"/>
      <c r="J106" s="338"/>
      <c r="K106" s="338"/>
      <c r="L106" s="338"/>
      <c r="M106" s="338"/>
      <c r="N106" s="338"/>
      <c r="O106" s="338"/>
      <c r="P106" s="338"/>
      <c r="Q106" s="314"/>
      <c r="R106" s="314"/>
      <c r="S106" s="311">
        <f>SUM(E106*1.0228)</f>
        <v>0</v>
      </c>
      <c r="T106" s="311">
        <f>SUM(S106*1.012)</f>
        <v>0</v>
      </c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1:238" s="60" customFormat="1" ht="18.75">
      <c r="A107" s="132"/>
      <c r="B107" s="133" t="s">
        <v>86</v>
      </c>
      <c r="C107" s="134" t="s">
        <v>87</v>
      </c>
      <c r="D107" s="135">
        <f>SUM(D108)</f>
        <v>475000</v>
      </c>
      <c r="E107" s="307">
        <f>SUM(E108)</f>
        <v>0</v>
      </c>
      <c r="F107" s="307">
        <f t="shared" ref="F107:T107" si="40">SUM(F108)</f>
        <v>0</v>
      </c>
      <c r="G107" s="307">
        <f t="shared" si="40"/>
        <v>0</v>
      </c>
      <c r="H107" s="307">
        <f t="shared" si="40"/>
        <v>0</v>
      </c>
      <c r="I107" s="307">
        <f t="shared" si="40"/>
        <v>0</v>
      </c>
      <c r="J107" s="307">
        <f t="shared" si="40"/>
        <v>0</v>
      </c>
      <c r="K107" s="307">
        <f t="shared" si="40"/>
        <v>0</v>
      </c>
      <c r="L107" s="307">
        <f t="shared" si="40"/>
        <v>0</v>
      </c>
      <c r="M107" s="307">
        <f t="shared" si="40"/>
        <v>0</v>
      </c>
      <c r="N107" s="307">
        <f t="shared" si="40"/>
        <v>0</v>
      </c>
      <c r="O107" s="307">
        <f t="shared" si="40"/>
        <v>0</v>
      </c>
      <c r="P107" s="307">
        <f t="shared" si="40"/>
        <v>0</v>
      </c>
      <c r="Q107" s="307">
        <f t="shared" si="40"/>
        <v>0</v>
      </c>
      <c r="R107" s="307">
        <f t="shared" si="40"/>
        <v>0</v>
      </c>
      <c r="S107" s="307">
        <f t="shared" si="40"/>
        <v>0</v>
      </c>
      <c r="T107" s="307">
        <f t="shared" si="40"/>
        <v>0</v>
      </c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1:238" s="60" customFormat="1" ht="18.75">
      <c r="A108" s="128">
        <v>40</v>
      </c>
      <c r="B108" s="129" t="s">
        <v>98</v>
      </c>
      <c r="C108" s="130" t="s">
        <v>99</v>
      </c>
      <c r="D108" s="131">
        <v>475000</v>
      </c>
      <c r="E108" s="310">
        <f>F108+G108+H108+Q108+R108</f>
        <v>0</v>
      </c>
      <c r="F108" s="311"/>
      <c r="G108" s="311"/>
      <c r="H108" s="310">
        <f>SUM(I108:P108)</f>
        <v>0</v>
      </c>
      <c r="I108" s="338"/>
      <c r="J108" s="338"/>
      <c r="K108" s="338"/>
      <c r="L108" s="338"/>
      <c r="M108" s="338"/>
      <c r="N108" s="338"/>
      <c r="O108" s="338"/>
      <c r="P108" s="338"/>
      <c r="Q108" s="314"/>
      <c r="R108" s="314"/>
      <c r="S108" s="311">
        <f>SUM(E108*1.0228)</f>
        <v>0</v>
      </c>
      <c r="T108" s="311">
        <f>SUM(S108*1.012)</f>
        <v>0</v>
      </c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1:238" s="78" customFormat="1" ht="15.75" customHeight="1">
      <c r="A109" s="136"/>
      <c r="B109" s="137"/>
      <c r="C109" s="138"/>
      <c r="D109" s="139"/>
      <c r="E109" s="315"/>
      <c r="F109" s="334"/>
      <c r="G109" s="334"/>
      <c r="H109" s="335"/>
      <c r="I109" s="169"/>
      <c r="J109" s="170"/>
      <c r="K109" s="170"/>
      <c r="L109" s="342"/>
      <c r="M109" s="341"/>
      <c r="N109" s="341"/>
      <c r="O109" s="341"/>
      <c r="P109" s="341"/>
      <c r="Q109" s="92"/>
      <c r="R109" s="92"/>
      <c r="S109" s="311">
        <f>SUM(E109*1.0228)</f>
        <v>0</v>
      </c>
      <c r="T109" s="311">
        <f>SUM(S109*1.012)</f>
        <v>0</v>
      </c>
    </row>
    <row r="110" spans="1:238" s="60" customFormat="1" ht="37.5" customHeight="1" thickBot="1">
      <c r="A110" s="401" t="s">
        <v>173</v>
      </c>
      <c r="B110" s="402"/>
      <c r="C110" s="402"/>
      <c r="D110" s="165">
        <f>SUM(D111+D113+D115+D117+D120+D122)</f>
        <v>15975000</v>
      </c>
      <c r="E110" s="328">
        <f>SUM(E111+E113+E115+E117+E120+E122)</f>
        <v>0</v>
      </c>
      <c r="F110" s="329">
        <f t="shared" ref="F110:T110" si="41">SUM(F111+F113+F115+F117+F120+F122)</f>
        <v>0</v>
      </c>
      <c r="G110" s="329">
        <f t="shared" si="41"/>
        <v>0</v>
      </c>
      <c r="H110" s="328">
        <f t="shared" si="41"/>
        <v>0</v>
      </c>
      <c r="I110" s="332">
        <f t="shared" si="41"/>
        <v>0</v>
      </c>
      <c r="J110" s="332">
        <f t="shared" si="41"/>
        <v>0</v>
      </c>
      <c r="K110" s="332">
        <f t="shared" si="41"/>
        <v>0</v>
      </c>
      <c r="L110" s="332">
        <f t="shared" si="41"/>
        <v>0</v>
      </c>
      <c r="M110" s="332">
        <f t="shared" si="41"/>
        <v>0</v>
      </c>
      <c r="N110" s="332">
        <f t="shared" si="41"/>
        <v>0</v>
      </c>
      <c r="O110" s="332">
        <f t="shared" si="41"/>
        <v>0</v>
      </c>
      <c r="P110" s="332">
        <f t="shared" si="41"/>
        <v>0</v>
      </c>
      <c r="Q110" s="329">
        <f t="shared" si="41"/>
        <v>0</v>
      </c>
      <c r="R110" s="329">
        <f t="shared" si="41"/>
        <v>0</v>
      </c>
      <c r="S110" s="329">
        <f t="shared" si="41"/>
        <v>0</v>
      </c>
      <c r="T110" s="329">
        <f t="shared" si="41"/>
        <v>0</v>
      </c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1:238" s="60" customFormat="1" ht="18.75">
      <c r="A111" s="132"/>
      <c r="B111" s="133" t="s">
        <v>86</v>
      </c>
      <c r="C111" s="134" t="s">
        <v>87</v>
      </c>
      <c r="D111" s="127">
        <f>SUM(D112)</f>
        <v>4000000</v>
      </c>
      <c r="E111" s="307">
        <f t="shared" ref="E111:T111" si="42">SUM(E112)</f>
        <v>0</v>
      </c>
      <c r="F111" s="308">
        <f t="shared" si="42"/>
        <v>0</v>
      </c>
      <c r="G111" s="308">
        <f t="shared" si="42"/>
        <v>0</v>
      </c>
      <c r="H111" s="307">
        <f t="shared" si="42"/>
        <v>0</v>
      </c>
      <c r="I111" s="309">
        <f t="shared" si="42"/>
        <v>0</v>
      </c>
      <c r="J111" s="309">
        <f t="shared" si="42"/>
        <v>0</v>
      </c>
      <c r="K111" s="309">
        <f t="shared" si="42"/>
        <v>0</v>
      </c>
      <c r="L111" s="309">
        <f t="shared" si="42"/>
        <v>0</v>
      </c>
      <c r="M111" s="309">
        <f t="shared" si="42"/>
        <v>0</v>
      </c>
      <c r="N111" s="309">
        <f t="shared" si="42"/>
        <v>0</v>
      </c>
      <c r="O111" s="309">
        <f t="shared" si="42"/>
        <v>0</v>
      </c>
      <c r="P111" s="309">
        <f t="shared" si="42"/>
        <v>0</v>
      </c>
      <c r="Q111" s="308">
        <f t="shared" si="42"/>
        <v>0</v>
      </c>
      <c r="R111" s="308">
        <f t="shared" si="42"/>
        <v>0</v>
      </c>
      <c r="S111" s="308">
        <f t="shared" si="42"/>
        <v>0</v>
      </c>
      <c r="T111" s="308">
        <f t="shared" si="42"/>
        <v>0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238" s="60" customFormat="1" ht="18.75">
      <c r="A112" s="128">
        <v>41</v>
      </c>
      <c r="B112" s="129" t="s">
        <v>92</v>
      </c>
      <c r="C112" s="130" t="s">
        <v>93</v>
      </c>
      <c r="D112" s="131">
        <v>4000000</v>
      </c>
      <c r="E112" s="310">
        <f>F112+G112+H112+Q112+R112</f>
        <v>0</v>
      </c>
      <c r="F112" s="311"/>
      <c r="G112" s="311"/>
      <c r="H112" s="310">
        <f>SUM(I112:P112)</f>
        <v>0</v>
      </c>
      <c r="I112" s="338"/>
      <c r="J112" s="338"/>
      <c r="K112" s="338"/>
      <c r="L112" s="338"/>
      <c r="M112" s="338"/>
      <c r="N112" s="338"/>
      <c r="O112" s="338"/>
      <c r="P112" s="338"/>
      <c r="Q112" s="314"/>
      <c r="R112" s="314"/>
      <c r="S112" s="311">
        <f>SUM(E112*1.0228)</f>
        <v>0</v>
      </c>
      <c r="T112" s="311">
        <f>SUM(S112*1.012)</f>
        <v>0</v>
      </c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s="60" customFormat="1" ht="18.75">
      <c r="A113" s="124"/>
      <c r="B113" s="125" t="s">
        <v>115</v>
      </c>
      <c r="C113" s="126" t="s">
        <v>116</v>
      </c>
      <c r="D113" s="127">
        <f>SUM(D114)</f>
        <v>350000</v>
      </c>
      <c r="E113" s="307">
        <f t="shared" ref="E113:T113" si="43">SUM(E114)</f>
        <v>0</v>
      </c>
      <c r="F113" s="308">
        <f t="shared" si="43"/>
        <v>0</v>
      </c>
      <c r="G113" s="308">
        <f t="shared" si="43"/>
        <v>0</v>
      </c>
      <c r="H113" s="307">
        <f t="shared" si="43"/>
        <v>0</v>
      </c>
      <c r="I113" s="309">
        <f t="shared" si="43"/>
        <v>0</v>
      </c>
      <c r="J113" s="309">
        <f t="shared" si="43"/>
        <v>0</v>
      </c>
      <c r="K113" s="309">
        <f t="shared" si="43"/>
        <v>0</v>
      </c>
      <c r="L113" s="309">
        <f t="shared" si="43"/>
        <v>0</v>
      </c>
      <c r="M113" s="309">
        <f t="shared" si="43"/>
        <v>0</v>
      </c>
      <c r="N113" s="309">
        <f t="shared" si="43"/>
        <v>0</v>
      </c>
      <c r="O113" s="309">
        <f t="shared" si="43"/>
        <v>0</v>
      </c>
      <c r="P113" s="309">
        <f t="shared" si="43"/>
        <v>0</v>
      </c>
      <c r="Q113" s="308">
        <f t="shared" si="43"/>
        <v>0</v>
      </c>
      <c r="R113" s="308">
        <f t="shared" si="43"/>
        <v>0</v>
      </c>
      <c r="S113" s="308">
        <f t="shared" si="43"/>
        <v>0</v>
      </c>
      <c r="T113" s="308">
        <f t="shared" si="43"/>
        <v>0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1:32" s="60" customFormat="1" ht="18.75">
      <c r="A114" s="128">
        <v>42</v>
      </c>
      <c r="B114" s="129">
        <v>3292</v>
      </c>
      <c r="C114" s="130" t="s">
        <v>119</v>
      </c>
      <c r="D114" s="131">
        <v>350000</v>
      </c>
      <c r="E114" s="310">
        <f>F114+G114+H114+Q114+R114</f>
        <v>0</v>
      </c>
      <c r="F114" s="311"/>
      <c r="G114" s="311"/>
      <c r="H114" s="310">
        <f>SUM(I114:P114)</f>
        <v>0</v>
      </c>
      <c r="I114" s="338"/>
      <c r="J114" s="338"/>
      <c r="K114" s="338"/>
      <c r="L114" s="338"/>
      <c r="M114" s="338"/>
      <c r="N114" s="338"/>
      <c r="O114" s="338"/>
      <c r="P114" s="338"/>
      <c r="Q114" s="314"/>
      <c r="R114" s="314"/>
      <c r="S114" s="311">
        <f>SUM(E114*1.0228)</f>
        <v>0</v>
      </c>
      <c r="T114" s="311">
        <f>SUM(S114*1.012)</f>
        <v>0</v>
      </c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1:32" s="60" customFormat="1" ht="18.75">
      <c r="A115" s="132"/>
      <c r="B115" s="133" t="s">
        <v>137</v>
      </c>
      <c r="C115" s="134" t="s">
        <v>138</v>
      </c>
      <c r="D115" s="135">
        <f>SUM(D116)</f>
        <v>9925000</v>
      </c>
      <c r="E115" s="307">
        <f t="shared" ref="E115:T115" si="44">SUM(E116)</f>
        <v>0</v>
      </c>
      <c r="F115" s="308">
        <f t="shared" si="44"/>
        <v>0</v>
      </c>
      <c r="G115" s="308">
        <f t="shared" si="44"/>
        <v>0</v>
      </c>
      <c r="H115" s="307">
        <f t="shared" si="44"/>
        <v>0</v>
      </c>
      <c r="I115" s="309">
        <f t="shared" si="44"/>
        <v>0</v>
      </c>
      <c r="J115" s="309">
        <f t="shared" si="44"/>
        <v>0</v>
      </c>
      <c r="K115" s="309">
        <f t="shared" si="44"/>
        <v>0</v>
      </c>
      <c r="L115" s="309">
        <f t="shared" si="44"/>
        <v>0</v>
      </c>
      <c r="M115" s="309">
        <f t="shared" si="44"/>
        <v>0</v>
      </c>
      <c r="N115" s="309">
        <f t="shared" si="44"/>
        <v>0</v>
      </c>
      <c r="O115" s="309">
        <f t="shared" si="44"/>
        <v>0</v>
      </c>
      <c r="P115" s="309">
        <f t="shared" si="44"/>
        <v>0</v>
      </c>
      <c r="Q115" s="308">
        <f t="shared" si="44"/>
        <v>0</v>
      </c>
      <c r="R115" s="308">
        <f t="shared" si="44"/>
        <v>0</v>
      </c>
      <c r="S115" s="308">
        <f t="shared" si="44"/>
        <v>0</v>
      </c>
      <c r="T115" s="308">
        <f t="shared" si="44"/>
        <v>0</v>
      </c>
    </row>
    <row r="116" spans="1:32" s="60" customFormat="1" ht="18.75">
      <c r="A116" s="128">
        <v>43</v>
      </c>
      <c r="B116" s="129" t="s">
        <v>139</v>
      </c>
      <c r="C116" s="130" t="s">
        <v>174</v>
      </c>
      <c r="D116" s="131">
        <v>9925000</v>
      </c>
      <c r="E116" s="310">
        <f>F116+G116+H116+Q116+R116</f>
        <v>0</v>
      </c>
      <c r="F116" s="311"/>
      <c r="G116" s="311"/>
      <c r="H116" s="310">
        <f>SUM(I116:P116)</f>
        <v>0</v>
      </c>
      <c r="I116" s="338"/>
      <c r="J116" s="338"/>
      <c r="K116" s="338"/>
      <c r="L116" s="338"/>
      <c r="M116" s="338"/>
      <c r="N116" s="338"/>
      <c r="O116" s="338"/>
      <c r="P116" s="338"/>
      <c r="Q116" s="314"/>
      <c r="R116" s="314"/>
      <c r="S116" s="311">
        <f>SUM(E116*1.0228)</f>
        <v>0</v>
      </c>
      <c r="T116" s="311">
        <f>SUM(S116*1.012)</f>
        <v>0</v>
      </c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1:32" s="171" customFormat="1" ht="18.75">
      <c r="A117" s="132"/>
      <c r="B117" s="133" t="s">
        <v>141</v>
      </c>
      <c r="C117" s="134" t="s">
        <v>142</v>
      </c>
      <c r="D117" s="135">
        <f>SUM(D118+D119)</f>
        <v>1000000</v>
      </c>
      <c r="E117" s="307">
        <f t="shared" ref="E117:T117" si="45">SUM(E118+E119)</f>
        <v>0</v>
      </c>
      <c r="F117" s="308">
        <f t="shared" si="45"/>
        <v>0</v>
      </c>
      <c r="G117" s="308">
        <f t="shared" si="45"/>
        <v>0</v>
      </c>
      <c r="H117" s="307">
        <f t="shared" si="45"/>
        <v>0</v>
      </c>
      <c r="I117" s="309">
        <f t="shared" si="45"/>
        <v>0</v>
      </c>
      <c r="J117" s="309">
        <f t="shared" si="45"/>
        <v>0</v>
      </c>
      <c r="K117" s="309">
        <f t="shared" si="45"/>
        <v>0</v>
      </c>
      <c r="L117" s="309">
        <f t="shared" si="45"/>
        <v>0</v>
      </c>
      <c r="M117" s="309">
        <f t="shared" si="45"/>
        <v>0</v>
      </c>
      <c r="N117" s="309">
        <f t="shared" si="45"/>
        <v>0</v>
      </c>
      <c r="O117" s="309">
        <f t="shared" si="45"/>
        <v>0</v>
      </c>
      <c r="P117" s="309">
        <f t="shared" si="45"/>
        <v>0</v>
      </c>
      <c r="Q117" s="308">
        <f t="shared" si="45"/>
        <v>0</v>
      </c>
      <c r="R117" s="308">
        <f t="shared" si="45"/>
        <v>0</v>
      </c>
      <c r="S117" s="308">
        <f t="shared" si="45"/>
        <v>0</v>
      </c>
      <c r="T117" s="308">
        <f t="shared" si="45"/>
        <v>0</v>
      </c>
    </row>
    <row r="118" spans="1:32" s="60" customFormat="1" ht="18.75">
      <c r="A118" s="128">
        <v>44</v>
      </c>
      <c r="B118" s="129">
        <v>4221</v>
      </c>
      <c r="C118" s="130" t="s">
        <v>144</v>
      </c>
      <c r="D118" s="131">
        <v>500000</v>
      </c>
      <c r="E118" s="310">
        <f>F118+G118+H118+Q118+R118</f>
        <v>0</v>
      </c>
      <c r="F118" s="311"/>
      <c r="G118" s="311"/>
      <c r="H118" s="310">
        <f>SUM(I118:P118)</f>
        <v>0</v>
      </c>
      <c r="I118" s="338"/>
      <c r="J118" s="338"/>
      <c r="K118" s="338"/>
      <c r="L118" s="338"/>
      <c r="M118" s="338"/>
      <c r="N118" s="338"/>
      <c r="O118" s="338"/>
      <c r="P118" s="338"/>
      <c r="Q118" s="314"/>
      <c r="R118" s="314"/>
      <c r="S118" s="311">
        <f>SUM(E118*1.0228)</f>
        <v>0</v>
      </c>
      <c r="T118" s="311">
        <f>SUM(S118*1.012)</f>
        <v>0</v>
      </c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1:32" s="60" customFormat="1" ht="18.75">
      <c r="A119" s="128">
        <v>45</v>
      </c>
      <c r="B119" s="129">
        <v>4227</v>
      </c>
      <c r="C119" s="130" t="s">
        <v>146</v>
      </c>
      <c r="D119" s="131">
        <v>500000</v>
      </c>
      <c r="E119" s="310">
        <f>F119+G119+H119+Q119+R119</f>
        <v>0</v>
      </c>
      <c r="F119" s="311"/>
      <c r="G119" s="311"/>
      <c r="H119" s="310">
        <f>SUM(I119:P119)</f>
        <v>0</v>
      </c>
      <c r="I119" s="338"/>
      <c r="J119" s="338"/>
      <c r="K119" s="338"/>
      <c r="L119" s="338"/>
      <c r="M119" s="338"/>
      <c r="N119" s="338"/>
      <c r="O119" s="338"/>
      <c r="P119" s="338"/>
      <c r="Q119" s="314"/>
      <c r="R119" s="314"/>
      <c r="S119" s="311">
        <f>SUM(E119*1.0228)</f>
        <v>0</v>
      </c>
      <c r="T119" s="311">
        <f>SUM(S119*1.012)</f>
        <v>0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</row>
    <row r="120" spans="1:32" s="171" customFormat="1" ht="18.75">
      <c r="A120" s="132"/>
      <c r="B120" s="133" t="s">
        <v>175</v>
      </c>
      <c r="C120" s="134" t="s">
        <v>176</v>
      </c>
      <c r="D120" s="135">
        <f>SUM(D121)</f>
        <v>200000</v>
      </c>
      <c r="E120" s="307">
        <f t="shared" ref="E120:T120" si="46">SUM(E121)</f>
        <v>0</v>
      </c>
      <c r="F120" s="308">
        <f t="shared" si="46"/>
        <v>0</v>
      </c>
      <c r="G120" s="308">
        <f t="shared" si="46"/>
        <v>0</v>
      </c>
      <c r="H120" s="307">
        <f t="shared" si="46"/>
        <v>0</v>
      </c>
      <c r="I120" s="309">
        <f t="shared" si="46"/>
        <v>0</v>
      </c>
      <c r="J120" s="309">
        <f t="shared" si="46"/>
        <v>0</v>
      </c>
      <c r="K120" s="309">
        <f t="shared" si="46"/>
        <v>0</v>
      </c>
      <c r="L120" s="309">
        <f t="shared" si="46"/>
        <v>0</v>
      </c>
      <c r="M120" s="309">
        <f t="shared" si="46"/>
        <v>0</v>
      </c>
      <c r="N120" s="309">
        <f t="shared" si="46"/>
        <v>0</v>
      </c>
      <c r="O120" s="309">
        <f t="shared" si="46"/>
        <v>0</v>
      </c>
      <c r="P120" s="309">
        <f t="shared" si="46"/>
        <v>0</v>
      </c>
      <c r="Q120" s="308">
        <f t="shared" si="46"/>
        <v>0</v>
      </c>
      <c r="R120" s="308">
        <f t="shared" si="46"/>
        <v>0</v>
      </c>
      <c r="S120" s="308">
        <f t="shared" si="46"/>
        <v>0</v>
      </c>
      <c r="T120" s="308">
        <f t="shared" si="46"/>
        <v>0</v>
      </c>
    </row>
    <row r="121" spans="1:32" s="60" customFormat="1" ht="18.75">
      <c r="A121" s="128">
        <v>46</v>
      </c>
      <c r="B121" s="129" t="s">
        <v>177</v>
      </c>
      <c r="C121" s="130" t="s">
        <v>178</v>
      </c>
      <c r="D121" s="131">
        <v>200000</v>
      </c>
      <c r="E121" s="310">
        <f>F121+G121+H121+Q121+R121</f>
        <v>0</v>
      </c>
      <c r="F121" s="311"/>
      <c r="G121" s="311"/>
      <c r="H121" s="310">
        <f>SUM(I121:P121)</f>
        <v>0</v>
      </c>
      <c r="I121" s="338"/>
      <c r="J121" s="338"/>
      <c r="K121" s="338"/>
      <c r="L121" s="338"/>
      <c r="M121" s="338"/>
      <c r="N121" s="338"/>
      <c r="O121" s="338"/>
      <c r="P121" s="338"/>
      <c r="Q121" s="314"/>
      <c r="R121" s="314"/>
      <c r="S121" s="311">
        <f>SUM(E121*1.0228)</f>
        <v>0</v>
      </c>
      <c r="T121" s="311">
        <f>SUM(S121*1.012)</f>
        <v>0</v>
      </c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 s="171" customFormat="1" ht="18.75">
      <c r="A122" s="132"/>
      <c r="B122" s="133" t="s">
        <v>179</v>
      </c>
      <c r="C122" s="134" t="s">
        <v>180</v>
      </c>
      <c r="D122" s="135">
        <f>SUM(D123)</f>
        <v>500000</v>
      </c>
      <c r="E122" s="307">
        <f>SUM(E123)</f>
        <v>0</v>
      </c>
      <c r="F122" s="308">
        <f t="shared" ref="F122:T122" si="47">SUM(F123)</f>
        <v>0</v>
      </c>
      <c r="G122" s="308">
        <f t="shared" si="47"/>
        <v>0</v>
      </c>
      <c r="H122" s="307">
        <f t="shared" si="47"/>
        <v>0</v>
      </c>
      <c r="I122" s="309">
        <f t="shared" si="47"/>
        <v>0</v>
      </c>
      <c r="J122" s="309">
        <f t="shared" si="47"/>
        <v>0</v>
      </c>
      <c r="K122" s="309">
        <f t="shared" si="47"/>
        <v>0</v>
      </c>
      <c r="L122" s="309">
        <f t="shared" si="47"/>
        <v>0</v>
      </c>
      <c r="M122" s="309">
        <f t="shared" si="47"/>
        <v>0</v>
      </c>
      <c r="N122" s="309">
        <f t="shared" si="47"/>
        <v>0</v>
      </c>
      <c r="O122" s="309">
        <f t="shared" si="47"/>
        <v>0</v>
      </c>
      <c r="P122" s="309">
        <f t="shared" si="47"/>
        <v>0</v>
      </c>
      <c r="Q122" s="308">
        <f t="shared" si="47"/>
        <v>0</v>
      </c>
      <c r="R122" s="308">
        <f t="shared" si="47"/>
        <v>0</v>
      </c>
      <c r="S122" s="308">
        <f t="shared" si="47"/>
        <v>0</v>
      </c>
      <c r="T122" s="308">
        <f t="shared" si="47"/>
        <v>0</v>
      </c>
    </row>
    <row r="123" spans="1:32" s="60" customFormat="1" ht="18.75">
      <c r="A123" s="128">
        <v>47</v>
      </c>
      <c r="B123" s="129" t="s">
        <v>181</v>
      </c>
      <c r="C123" s="130" t="s">
        <v>182</v>
      </c>
      <c r="D123" s="131">
        <v>500000</v>
      </c>
      <c r="E123" s="310">
        <f>F123+G123+H123+Q123+R123</f>
        <v>0</v>
      </c>
      <c r="F123" s="311"/>
      <c r="G123" s="311"/>
      <c r="H123" s="310">
        <f>SUM(I123:P123)</f>
        <v>0</v>
      </c>
      <c r="I123" s="338"/>
      <c r="J123" s="338"/>
      <c r="K123" s="338"/>
      <c r="L123" s="338"/>
      <c r="M123" s="338"/>
      <c r="N123" s="338"/>
      <c r="O123" s="338"/>
      <c r="P123" s="338"/>
      <c r="Q123" s="314"/>
      <c r="R123" s="314"/>
      <c r="S123" s="311">
        <f>SUM(E123*1.0228)</f>
        <v>0</v>
      </c>
      <c r="T123" s="311">
        <f>SUM(S123*1.012)</f>
        <v>0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</row>
    <row r="124" spans="1:32" s="171" customFormat="1" ht="18.75">
      <c r="A124" s="143"/>
      <c r="B124" s="144"/>
      <c r="C124" s="145"/>
      <c r="D124" s="146"/>
      <c r="E124" s="310"/>
      <c r="F124" s="336"/>
      <c r="G124" s="172"/>
      <c r="H124" s="173"/>
      <c r="I124" s="174"/>
      <c r="J124" s="175"/>
      <c r="K124" s="175"/>
      <c r="L124" s="174"/>
      <c r="M124" s="175"/>
      <c r="N124" s="175"/>
      <c r="O124" s="175"/>
      <c r="P124" s="175"/>
      <c r="Q124" s="176"/>
      <c r="R124" s="176"/>
      <c r="S124" s="177"/>
      <c r="T124" s="177"/>
    </row>
    <row r="125" spans="1:32" s="60" customFormat="1" ht="55.5" customHeight="1" thickBot="1">
      <c r="A125" s="401" t="s">
        <v>183</v>
      </c>
      <c r="B125" s="401"/>
      <c r="C125" s="401"/>
      <c r="D125" s="165">
        <f>SUM(D126)</f>
        <v>150000</v>
      </c>
      <c r="E125" s="328">
        <f>SUM(E126)</f>
        <v>0</v>
      </c>
      <c r="F125" s="329">
        <f t="shared" ref="F125:T126" si="48">SUM(F126)</f>
        <v>0</v>
      </c>
      <c r="G125" s="329">
        <f t="shared" si="48"/>
        <v>0</v>
      </c>
      <c r="H125" s="328">
        <f t="shared" si="48"/>
        <v>0</v>
      </c>
      <c r="I125" s="330">
        <f t="shared" si="48"/>
        <v>0</v>
      </c>
      <c r="J125" s="330">
        <f t="shared" si="48"/>
        <v>0</v>
      </c>
      <c r="K125" s="330">
        <f t="shared" si="48"/>
        <v>0</v>
      </c>
      <c r="L125" s="330">
        <f t="shared" si="48"/>
        <v>0</v>
      </c>
      <c r="M125" s="330">
        <f t="shared" si="48"/>
        <v>0</v>
      </c>
      <c r="N125" s="330">
        <f t="shared" si="48"/>
        <v>0</v>
      </c>
      <c r="O125" s="330">
        <f t="shared" si="48"/>
        <v>0</v>
      </c>
      <c r="P125" s="330">
        <f t="shared" si="48"/>
        <v>0</v>
      </c>
      <c r="Q125" s="331">
        <f t="shared" si="48"/>
        <v>0</v>
      </c>
      <c r="R125" s="331">
        <f t="shared" si="48"/>
        <v>0</v>
      </c>
      <c r="S125" s="329">
        <f t="shared" si="48"/>
        <v>0</v>
      </c>
      <c r="T125" s="329">
        <f t="shared" si="48"/>
        <v>0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1:32" s="171" customFormat="1" ht="18.75">
      <c r="A126" s="132"/>
      <c r="B126" s="133" t="s">
        <v>115</v>
      </c>
      <c r="C126" s="134" t="s">
        <v>116</v>
      </c>
      <c r="D126" s="135">
        <f>SUM(D127)</f>
        <v>150000</v>
      </c>
      <c r="E126" s="307">
        <f>SUM(E127)</f>
        <v>0</v>
      </c>
      <c r="F126" s="308">
        <f t="shared" si="48"/>
        <v>0</v>
      </c>
      <c r="G126" s="308">
        <f t="shared" si="48"/>
        <v>0</v>
      </c>
      <c r="H126" s="307">
        <f t="shared" si="48"/>
        <v>0</v>
      </c>
      <c r="I126" s="309">
        <f t="shared" si="48"/>
        <v>0</v>
      </c>
      <c r="J126" s="309">
        <f t="shared" si="48"/>
        <v>0</v>
      </c>
      <c r="K126" s="309">
        <f t="shared" si="48"/>
        <v>0</v>
      </c>
      <c r="L126" s="309">
        <f t="shared" si="48"/>
        <v>0</v>
      </c>
      <c r="M126" s="309">
        <f t="shared" si="48"/>
        <v>0</v>
      </c>
      <c r="N126" s="309">
        <f t="shared" si="48"/>
        <v>0</v>
      </c>
      <c r="O126" s="309">
        <f t="shared" si="48"/>
        <v>0</v>
      </c>
      <c r="P126" s="309">
        <f t="shared" si="48"/>
        <v>0</v>
      </c>
      <c r="Q126" s="308">
        <f t="shared" si="48"/>
        <v>0</v>
      </c>
      <c r="R126" s="308">
        <f t="shared" si="48"/>
        <v>0</v>
      </c>
      <c r="S126" s="308">
        <f t="shared" si="48"/>
        <v>0</v>
      </c>
      <c r="T126" s="308">
        <f t="shared" si="48"/>
        <v>0</v>
      </c>
    </row>
    <row r="127" spans="1:32" s="60" customFormat="1" ht="18.75">
      <c r="A127" s="128">
        <v>48</v>
      </c>
      <c r="B127" s="129" t="s">
        <v>127</v>
      </c>
      <c r="C127" s="130" t="s">
        <v>116</v>
      </c>
      <c r="D127" s="131">
        <v>150000</v>
      </c>
      <c r="E127" s="310">
        <f>F127+G127+H127+Q127+R127</f>
        <v>0</v>
      </c>
      <c r="F127" s="324"/>
      <c r="G127" s="325"/>
      <c r="H127" s="310">
        <f>SUM(I127:P127)</f>
        <v>0</v>
      </c>
      <c r="I127" s="338"/>
      <c r="J127" s="338"/>
      <c r="K127" s="338"/>
      <c r="L127" s="338"/>
      <c r="M127" s="338"/>
      <c r="N127" s="338"/>
      <c r="O127" s="338"/>
      <c r="P127" s="338"/>
      <c r="Q127" s="314"/>
      <c r="R127" s="314"/>
      <c r="S127" s="311">
        <f>SUM(E127*1.0228)</f>
        <v>0</v>
      </c>
      <c r="T127" s="311">
        <f>SUM(S127*1.012)</f>
        <v>0</v>
      </c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1:32" s="171" customFormat="1" ht="18.75">
      <c r="A128" s="143"/>
      <c r="B128" s="144"/>
      <c r="C128" s="145"/>
      <c r="D128" s="146"/>
      <c r="E128" s="310"/>
      <c r="F128" s="336"/>
      <c r="G128" s="172"/>
      <c r="H128" s="173"/>
      <c r="I128" s="174"/>
      <c r="J128" s="175"/>
      <c r="K128" s="175"/>
      <c r="L128" s="174"/>
      <c r="M128" s="175"/>
      <c r="N128" s="175"/>
      <c r="O128" s="175"/>
      <c r="P128" s="175"/>
      <c r="Q128" s="176"/>
      <c r="R128" s="176"/>
      <c r="S128" s="177"/>
      <c r="T128" s="177"/>
    </row>
    <row r="129" spans="1:32" s="60" customFormat="1" ht="55.5" customHeight="1" thickBot="1">
      <c r="A129" s="401" t="s">
        <v>184</v>
      </c>
      <c r="B129" s="401"/>
      <c r="C129" s="401"/>
      <c r="D129" s="165">
        <f>D130</f>
        <v>910000</v>
      </c>
      <c r="E129" s="328">
        <f>E130</f>
        <v>0</v>
      </c>
      <c r="F129" s="329">
        <f t="shared" ref="F129:T129" si="49">F130</f>
        <v>0</v>
      </c>
      <c r="G129" s="329">
        <f t="shared" si="49"/>
        <v>0</v>
      </c>
      <c r="H129" s="328">
        <f t="shared" si="49"/>
        <v>0</v>
      </c>
      <c r="I129" s="330">
        <f t="shared" si="49"/>
        <v>0</v>
      </c>
      <c r="J129" s="330">
        <f t="shared" si="49"/>
        <v>0</v>
      </c>
      <c r="K129" s="330">
        <f t="shared" si="49"/>
        <v>0</v>
      </c>
      <c r="L129" s="330">
        <f t="shared" si="49"/>
        <v>0</v>
      </c>
      <c r="M129" s="330">
        <f t="shared" si="49"/>
        <v>0</v>
      </c>
      <c r="N129" s="330">
        <f t="shared" si="49"/>
        <v>0</v>
      </c>
      <c r="O129" s="330">
        <f t="shared" si="49"/>
        <v>0</v>
      </c>
      <c r="P129" s="330">
        <f t="shared" si="49"/>
        <v>0</v>
      </c>
      <c r="Q129" s="331">
        <f t="shared" si="49"/>
        <v>0</v>
      </c>
      <c r="R129" s="331">
        <f t="shared" si="49"/>
        <v>0</v>
      </c>
      <c r="S129" s="329">
        <f t="shared" si="49"/>
        <v>0</v>
      </c>
      <c r="T129" s="329">
        <f t="shared" si="49"/>
        <v>0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</row>
    <row r="130" spans="1:32" s="171" customFormat="1" ht="18.75">
      <c r="A130" s="132"/>
      <c r="B130" s="133" t="s">
        <v>70</v>
      </c>
      <c r="C130" s="134" t="s">
        <v>71</v>
      </c>
      <c r="D130" s="135">
        <f>SUM(D131)</f>
        <v>910000</v>
      </c>
      <c r="E130" s="307">
        <f t="shared" ref="E130:T130" si="50">SUM(E131)</f>
        <v>0</v>
      </c>
      <c r="F130" s="308">
        <f t="shared" si="50"/>
        <v>0</v>
      </c>
      <c r="G130" s="308">
        <f t="shared" si="50"/>
        <v>0</v>
      </c>
      <c r="H130" s="307">
        <f t="shared" si="50"/>
        <v>0</v>
      </c>
      <c r="I130" s="309">
        <f t="shared" si="50"/>
        <v>0</v>
      </c>
      <c r="J130" s="309">
        <f t="shared" si="50"/>
        <v>0</v>
      </c>
      <c r="K130" s="309">
        <f t="shared" si="50"/>
        <v>0</v>
      </c>
      <c r="L130" s="309">
        <f t="shared" si="50"/>
        <v>0</v>
      </c>
      <c r="M130" s="309">
        <f t="shared" si="50"/>
        <v>0</v>
      </c>
      <c r="N130" s="309">
        <f t="shared" si="50"/>
        <v>0</v>
      </c>
      <c r="O130" s="309">
        <f t="shared" si="50"/>
        <v>0</v>
      </c>
      <c r="P130" s="309">
        <f t="shared" si="50"/>
        <v>0</v>
      </c>
      <c r="Q130" s="308">
        <f t="shared" si="50"/>
        <v>0</v>
      </c>
      <c r="R130" s="308">
        <f t="shared" si="50"/>
        <v>0</v>
      </c>
      <c r="S130" s="308">
        <f t="shared" si="50"/>
        <v>0</v>
      </c>
      <c r="T130" s="308">
        <f t="shared" si="50"/>
        <v>0</v>
      </c>
    </row>
    <row r="131" spans="1:32" s="60" customFormat="1" ht="18.75">
      <c r="A131" s="128">
        <v>49</v>
      </c>
      <c r="B131" s="129" t="s">
        <v>75</v>
      </c>
      <c r="C131" s="130" t="s">
        <v>76</v>
      </c>
      <c r="D131" s="131">
        <v>910000</v>
      </c>
      <c r="E131" s="310">
        <f>F131+G131+H131+Q131+R131</f>
        <v>0</v>
      </c>
      <c r="F131" s="324"/>
      <c r="G131" s="325"/>
      <c r="H131" s="310">
        <f>SUM(I131:P131)</f>
        <v>0</v>
      </c>
      <c r="I131" s="338"/>
      <c r="J131" s="338"/>
      <c r="K131" s="338"/>
      <c r="L131" s="338"/>
      <c r="M131" s="338"/>
      <c r="N131" s="338"/>
      <c r="O131" s="338"/>
      <c r="P131" s="338"/>
      <c r="Q131" s="314"/>
      <c r="R131" s="314"/>
      <c r="S131" s="311">
        <f>SUM(E131*1.0228)</f>
        <v>0</v>
      </c>
      <c r="T131" s="311">
        <f>SUM(S131*1.012)</f>
        <v>0</v>
      </c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1:32" s="189" customFormat="1" ht="6" customHeight="1" thickBot="1">
      <c r="A132" s="178"/>
      <c r="B132" s="179"/>
      <c r="C132" s="180"/>
      <c r="D132" s="181"/>
      <c r="E132" s="182"/>
      <c r="F132" s="183"/>
      <c r="G132" s="184"/>
      <c r="H132" s="185"/>
      <c r="I132" s="186"/>
      <c r="J132" s="186"/>
      <c r="K132" s="186"/>
      <c r="L132" s="186"/>
      <c r="M132" s="186"/>
      <c r="N132" s="186"/>
      <c r="O132" s="186"/>
      <c r="P132" s="186"/>
      <c r="Q132" s="187"/>
      <c r="R132" s="187"/>
      <c r="S132" s="184"/>
      <c r="T132" s="188"/>
    </row>
    <row r="133" spans="1:32" s="189" customFormat="1" ht="24.75" customHeight="1" thickTop="1" thickBot="1">
      <c r="A133" s="398" t="s">
        <v>393</v>
      </c>
      <c r="B133" s="399"/>
      <c r="C133" s="400"/>
      <c r="D133" s="190">
        <f t="shared" ref="D133:T133" si="51">D68+D27</f>
        <v>140833000</v>
      </c>
      <c r="E133" s="191">
        <f>E68+E27</f>
        <v>1546500</v>
      </c>
      <c r="F133" s="190">
        <f t="shared" si="51"/>
        <v>230500</v>
      </c>
      <c r="G133" s="190">
        <f t="shared" si="51"/>
        <v>1178000</v>
      </c>
      <c r="H133" s="191">
        <f t="shared" si="51"/>
        <v>138000</v>
      </c>
      <c r="I133" s="192">
        <f t="shared" si="51"/>
        <v>0</v>
      </c>
      <c r="J133" s="192">
        <f t="shared" si="51"/>
        <v>0</v>
      </c>
      <c r="K133" s="192">
        <f t="shared" si="51"/>
        <v>118000</v>
      </c>
      <c r="L133" s="192">
        <f t="shared" si="51"/>
        <v>20000</v>
      </c>
      <c r="M133" s="192">
        <f t="shared" si="51"/>
        <v>0</v>
      </c>
      <c r="N133" s="192">
        <f t="shared" si="51"/>
        <v>0</v>
      </c>
      <c r="O133" s="192">
        <f t="shared" si="51"/>
        <v>0</v>
      </c>
      <c r="P133" s="192">
        <f t="shared" si="51"/>
        <v>0</v>
      </c>
      <c r="Q133" s="190">
        <f t="shared" si="51"/>
        <v>0</v>
      </c>
      <c r="R133" s="190">
        <f t="shared" si="51"/>
        <v>0</v>
      </c>
      <c r="S133" s="190">
        <f t="shared" si="51"/>
        <v>1581760.2000000002</v>
      </c>
      <c r="T133" s="190">
        <f t="shared" si="51"/>
        <v>1600741.3223999999</v>
      </c>
    </row>
    <row r="134" spans="1:32" s="60" customFormat="1" ht="41.25" customHeight="1" thickTop="1">
      <c r="A134" s="147"/>
      <c r="B134" s="193"/>
      <c r="C134" s="194"/>
      <c r="D134" s="150">
        <f>D12-D133</f>
        <v>10819999.835000008</v>
      </c>
      <c r="E134" s="195"/>
      <c r="F134" s="148"/>
      <c r="G134" s="148"/>
      <c r="H134" s="195"/>
      <c r="I134" s="149"/>
      <c r="J134" s="149"/>
      <c r="K134" s="149"/>
      <c r="L134" s="149"/>
      <c r="M134" s="149"/>
      <c r="N134" s="149"/>
      <c r="O134" s="149"/>
      <c r="P134" s="149"/>
      <c r="Q134" s="196"/>
      <c r="R134" s="196"/>
      <c r="S134" s="148"/>
      <c r="T134" s="148"/>
      <c r="U134" s="119"/>
      <c r="V134" s="119"/>
      <c r="W134" s="119"/>
      <c r="X134" s="119"/>
      <c r="Y134" s="119"/>
      <c r="Z134" s="119"/>
      <c r="AA134" s="119"/>
      <c r="AB134" s="119"/>
    </row>
    <row r="135" spans="1:32" s="60" customFormat="1" ht="18.75">
      <c r="A135" s="197" t="s">
        <v>185</v>
      </c>
      <c r="B135" s="193"/>
      <c r="C135" s="194"/>
      <c r="D135" s="198" t="b">
        <f>D14=D134</f>
        <v>1</v>
      </c>
      <c r="E135" s="199"/>
      <c r="F135" s="198"/>
      <c r="G135" s="198"/>
      <c r="H135" s="195"/>
      <c r="I135" s="149"/>
      <c r="J135" s="149"/>
      <c r="K135" s="200" t="s">
        <v>186</v>
      </c>
      <c r="L135" s="149"/>
      <c r="M135" s="149"/>
      <c r="N135" s="149"/>
      <c r="O135" s="149"/>
      <c r="P135" s="149"/>
      <c r="Q135" s="196"/>
      <c r="R135" s="196"/>
      <c r="S135" s="148"/>
      <c r="T135" s="148"/>
      <c r="U135" s="119"/>
      <c r="V135" s="119"/>
      <c r="W135" s="119"/>
      <c r="X135" s="119"/>
      <c r="Y135" s="119"/>
      <c r="Z135" s="119"/>
      <c r="AA135" s="119"/>
      <c r="AB135" s="119"/>
    </row>
    <row r="136" spans="1:32" s="210" customFormat="1" ht="16.5">
      <c r="A136" s="201"/>
      <c r="B136" s="202"/>
      <c r="C136" s="203"/>
      <c r="D136" s="204"/>
      <c r="E136" s="205"/>
      <c r="F136" s="206"/>
      <c r="G136" s="206"/>
      <c r="H136" s="205"/>
      <c r="I136" s="207"/>
      <c r="J136" s="207"/>
      <c r="K136" s="207"/>
      <c r="L136" s="207"/>
      <c r="M136" s="207"/>
      <c r="N136" s="207"/>
      <c r="O136" s="207"/>
      <c r="P136" s="207"/>
      <c r="Q136" s="208"/>
      <c r="R136" s="396" t="s">
        <v>187</v>
      </c>
      <c r="S136" s="396"/>
      <c r="T136" s="396"/>
      <c r="U136" s="209"/>
      <c r="V136" s="209"/>
      <c r="W136" s="209"/>
      <c r="X136" s="209"/>
      <c r="Y136" s="209"/>
      <c r="Z136" s="209"/>
      <c r="AA136" s="209"/>
      <c r="AB136" s="209"/>
    </row>
    <row r="137" spans="1:32" s="28" customFormat="1">
      <c r="A137" s="21"/>
      <c r="B137" s="22"/>
      <c r="C137" s="23"/>
      <c r="D137" s="24"/>
      <c r="E137" s="25"/>
      <c r="F137" s="24"/>
      <c r="G137" s="24"/>
      <c r="H137" s="25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4"/>
      <c r="T137" s="24"/>
      <c r="U137" s="140"/>
      <c r="V137" s="140"/>
      <c r="W137" s="140"/>
      <c r="X137" s="140"/>
      <c r="Y137" s="140"/>
      <c r="Z137" s="140"/>
      <c r="AA137" s="140"/>
      <c r="AB137" s="140"/>
    </row>
    <row r="138" spans="1:32" s="28" customFormat="1">
      <c r="A138" s="21"/>
      <c r="B138" s="22"/>
      <c r="C138" s="23"/>
      <c r="D138" s="24"/>
      <c r="E138" s="25"/>
      <c r="F138" s="24"/>
      <c r="G138" s="24"/>
      <c r="H138" s="25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4"/>
      <c r="T138" s="24"/>
      <c r="U138" s="140"/>
      <c r="V138" s="140"/>
      <c r="W138" s="140"/>
      <c r="X138" s="140"/>
      <c r="Y138" s="140"/>
      <c r="Z138" s="140"/>
      <c r="AA138" s="140"/>
      <c r="AB138" s="140"/>
    </row>
    <row r="139" spans="1:32" s="28" customFormat="1">
      <c r="A139" s="21"/>
      <c r="B139" s="22"/>
      <c r="C139" s="23"/>
      <c r="D139" s="24"/>
      <c r="E139" s="25"/>
      <c r="F139" s="24"/>
      <c r="G139" s="24"/>
      <c r="H139" s="25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4"/>
      <c r="T139" s="24"/>
      <c r="U139" s="140"/>
      <c r="V139" s="140"/>
      <c r="W139" s="140"/>
      <c r="X139" s="140"/>
      <c r="Y139" s="140"/>
      <c r="Z139" s="140"/>
      <c r="AA139" s="140"/>
      <c r="AB139" s="140"/>
    </row>
    <row r="140" spans="1:32" s="28" customFormat="1">
      <c r="A140" s="21"/>
      <c r="B140" s="22"/>
      <c r="C140" s="23"/>
      <c r="D140" s="24"/>
      <c r="E140" s="25"/>
      <c r="F140" s="24"/>
      <c r="G140" s="24"/>
      <c r="H140" s="25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4"/>
      <c r="T140" s="24"/>
      <c r="U140" s="140"/>
      <c r="V140" s="140"/>
      <c r="W140" s="140"/>
      <c r="X140" s="140"/>
      <c r="Y140" s="140"/>
      <c r="Z140" s="140"/>
      <c r="AA140" s="140"/>
      <c r="AB140" s="140"/>
    </row>
    <row r="141" spans="1:32" s="28" customFormat="1">
      <c r="A141" s="21"/>
      <c r="B141" s="22"/>
      <c r="C141" s="23"/>
      <c r="D141" s="24"/>
      <c r="E141" s="25"/>
      <c r="F141" s="24"/>
      <c r="G141" s="24"/>
      <c r="H141" s="25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4"/>
      <c r="T141" s="24"/>
      <c r="U141" s="140"/>
      <c r="V141" s="140"/>
      <c r="W141" s="140"/>
      <c r="X141" s="140"/>
      <c r="Y141" s="140"/>
      <c r="Z141" s="140"/>
      <c r="AA141" s="140"/>
      <c r="AB141" s="140"/>
    </row>
    <row r="142" spans="1:32" s="28" customFormat="1">
      <c r="A142" s="21"/>
      <c r="B142" s="22"/>
      <c r="C142" s="23"/>
      <c r="D142" s="24"/>
      <c r="E142" s="25"/>
      <c r="F142" s="24"/>
      <c r="G142" s="24"/>
      <c r="H142" s="25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4"/>
      <c r="T142" s="24"/>
      <c r="U142" s="140"/>
      <c r="V142" s="140"/>
      <c r="W142" s="140"/>
      <c r="X142" s="140"/>
      <c r="Y142" s="140"/>
      <c r="Z142" s="140"/>
      <c r="AA142" s="140"/>
      <c r="AB142" s="140"/>
    </row>
    <row r="143" spans="1:32" s="28" customFormat="1">
      <c r="A143" s="21"/>
      <c r="B143" s="22"/>
      <c r="C143" s="23"/>
      <c r="D143" s="24"/>
      <c r="E143" s="25"/>
      <c r="F143" s="24"/>
      <c r="G143" s="24"/>
      <c r="H143" s="25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4"/>
      <c r="T143" s="24"/>
      <c r="U143" s="140"/>
      <c r="V143" s="140"/>
      <c r="W143" s="140"/>
      <c r="X143" s="140"/>
      <c r="Y143" s="140"/>
      <c r="Z143" s="140"/>
      <c r="AA143" s="140"/>
      <c r="AB143" s="140"/>
    </row>
    <row r="144" spans="1:32" s="28" customFormat="1">
      <c r="A144" s="21"/>
      <c r="B144" s="22"/>
      <c r="C144" s="23"/>
      <c r="D144" s="24"/>
      <c r="E144" s="25"/>
      <c r="F144" s="24"/>
      <c r="G144" s="24"/>
      <c r="H144" s="25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4"/>
      <c r="T144" s="24"/>
      <c r="U144" s="140"/>
      <c r="V144" s="140"/>
      <c r="W144" s="140"/>
      <c r="X144" s="140"/>
      <c r="Y144" s="140"/>
      <c r="Z144" s="140"/>
      <c r="AA144" s="140"/>
      <c r="AB144" s="140"/>
    </row>
    <row r="145" spans="1:28" s="28" customFormat="1">
      <c r="A145" s="21"/>
      <c r="B145" s="22"/>
      <c r="C145" s="23"/>
      <c r="D145" s="24"/>
      <c r="E145" s="25"/>
      <c r="F145" s="24"/>
      <c r="G145" s="24"/>
      <c r="H145" s="25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4"/>
      <c r="T145" s="24"/>
      <c r="U145" s="140"/>
      <c r="V145" s="140"/>
      <c r="W145" s="140"/>
      <c r="X145" s="140"/>
      <c r="Y145" s="140"/>
      <c r="Z145" s="140"/>
      <c r="AA145" s="140"/>
      <c r="AB145" s="140"/>
    </row>
    <row r="146" spans="1:28" s="28" customFormat="1">
      <c r="A146" s="21"/>
      <c r="B146" s="22"/>
      <c r="C146" s="23"/>
      <c r="D146" s="24"/>
      <c r="E146" s="25"/>
      <c r="F146" s="24"/>
      <c r="G146" s="24"/>
      <c r="H146" s="25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4"/>
      <c r="T146" s="24"/>
      <c r="U146" s="140"/>
      <c r="V146" s="140"/>
      <c r="W146" s="140"/>
      <c r="X146" s="140"/>
      <c r="Y146" s="140"/>
      <c r="Z146" s="140"/>
      <c r="AA146" s="140"/>
      <c r="AB146" s="140"/>
    </row>
    <row r="147" spans="1:28" s="28" customFormat="1">
      <c r="A147" s="21"/>
      <c r="B147" s="22"/>
      <c r="C147" s="23"/>
      <c r="D147" s="24"/>
      <c r="E147" s="25"/>
      <c r="F147" s="24"/>
      <c r="G147" s="24"/>
      <c r="H147" s="25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4"/>
      <c r="T147" s="24"/>
      <c r="U147" s="140"/>
      <c r="V147" s="140"/>
      <c r="W147" s="140"/>
      <c r="X147" s="140"/>
      <c r="Y147" s="140"/>
      <c r="Z147" s="140"/>
      <c r="AA147" s="140"/>
      <c r="AB147" s="140"/>
    </row>
    <row r="148" spans="1:28" s="28" customFormat="1">
      <c r="A148" s="21"/>
      <c r="B148" s="22"/>
      <c r="C148" s="23"/>
      <c r="D148" s="24"/>
      <c r="E148" s="25"/>
      <c r="F148" s="24"/>
      <c r="G148" s="24"/>
      <c r="H148" s="25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4"/>
      <c r="T148" s="24"/>
      <c r="U148" s="140"/>
      <c r="V148" s="140"/>
      <c r="W148" s="140"/>
      <c r="X148" s="140"/>
      <c r="Y148" s="140"/>
      <c r="Z148" s="140"/>
      <c r="AA148" s="140"/>
      <c r="AB148" s="140"/>
    </row>
    <row r="149" spans="1:28" s="28" customFormat="1">
      <c r="A149" s="21"/>
      <c r="B149" s="22"/>
      <c r="C149" s="23"/>
      <c r="D149" s="24"/>
      <c r="E149" s="25"/>
      <c r="F149" s="24"/>
      <c r="G149" s="24"/>
      <c r="H149" s="25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4"/>
      <c r="T149" s="24"/>
      <c r="U149" s="140"/>
      <c r="V149" s="140"/>
      <c r="W149" s="140"/>
      <c r="X149" s="140"/>
      <c r="Y149" s="140"/>
      <c r="Z149" s="140"/>
      <c r="AA149" s="140"/>
      <c r="AB149" s="140"/>
    </row>
    <row r="150" spans="1:28" s="28" customFormat="1">
      <c r="A150" s="21"/>
      <c r="B150" s="22"/>
      <c r="C150" s="23"/>
      <c r="D150" s="24"/>
      <c r="E150" s="25"/>
      <c r="F150" s="24"/>
      <c r="G150" s="24"/>
      <c r="H150" s="25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4"/>
      <c r="T150" s="24"/>
      <c r="U150" s="140"/>
      <c r="V150" s="140"/>
      <c r="W150" s="140"/>
      <c r="X150" s="140"/>
      <c r="Y150" s="140"/>
      <c r="Z150" s="140"/>
      <c r="AA150" s="140"/>
      <c r="AB150" s="140"/>
    </row>
    <row r="151" spans="1:28" s="28" customFormat="1">
      <c r="A151" s="21"/>
      <c r="B151" s="22"/>
      <c r="C151" s="23"/>
      <c r="D151" s="24"/>
      <c r="E151" s="25"/>
      <c r="F151" s="24"/>
      <c r="G151" s="24"/>
      <c r="H151" s="25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4"/>
      <c r="T151" s="24"/>
      <c r="U151" s="140"/>
      <c r="V151" s="140"/>
      <c r="W151" s="140"/>
      <c r="X151" s="140"/>
      <c r="Y151" s="140"/>
      <c r="Z151" s="140"/>
      <c r="AA151" s="140"/>
      <c r="AB151" s="140"/>
    </row>
    <row r="152" spans="1:28" s="28" customFormat="1">
      <c r="A152" s="21"/>
      <c r="B152" s="22"/>
      <c r="C152" s="23"/>
      <c r="D152" s="24"/>
      <c r="E152" s="25"/>
      <c r="F152" s="24"/>
      <c r="G152" s="24"/>
      <c r="H152" s="25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4"/>
      <c r="T152" s="24"/>
      <c r="U152" s="140"/>
      <c r="V152" s="140"/>
      <c r="W152" s="140"/>
      <c r="X152" s="140"/>
      <c r="Y152" s="140"/>
      <c r="Z152" s="140"/>
      <c r="AA152" s="140"/>
      <c r="AB152" s="140"/>
    </row>
    <row r="153" spans="1:28" s="28" customFormat="1">
      <c r="A153" s="21"/>
      <c r="B153" s="22"/>
      <c r="C153" s="23"/>
      <c r="D153" s="24"/>
      <c r="E153" s="25"/>
      <c r="F153" s="24"/>
      <c r="G153" s="24"/>
      <c r="H153" s="25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4"/>
      <c r="T153" s="24"/>
      <c r="U153" s="140"/>
      <c r="V153" s="140"/>
      <c r="W153" s="140"/>
      <c r="X153" s="140"/>
      <c r="Y153" s="140"/>
      <c r="Z153" s="140"/>
      <c r="AA153" s="140"/>
      <c r="AB153" s="140"/>
    </row>
    <row r="154" spans="1:28" s="28" customFormat="1">
      <c r="A154" s="21"/>
      <c r="B154" s="22"/>
      <c r="C154" s="23"/>
      <c r="D154" s="24"/>
      <c r="E154" s="25"/>
      <c r="F154" s="24"/>
      <c r="G154" s="24"/>
      <c r="H154" s="25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4"/>
      <c r="T154" s="24"/>
      <c r="U154" s="140"/>
      <c r="V154" s="140"/>
      <c r="W154" s="140"/>
      <c r="X154" s="140"/>
      <c r="Y154" s="140"/>
      <c r="Z154" s="140"/>
      <c r="AA154" s="140"/>
      <c r="AB154" s="140"/>
    </row>
    <row r="155" spans="1:28" s="28" customFormat="1">
      <c r="A155" s="21"/>
      <c r="B155" s="22"/>
      <c r="C155" s="23"/>
      <c r="D155" s="24"/>
      <c r="E155" s="25"/>
      <c r="F155" s="24"/>
      <c r="G155" s="24"/>
      <c r="H155" s="25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4"/>
      <c r="T155" s="24"/>
      <c r="U155" s="140"/>
      <c r="V155" s="140"/>
      <c r="W155" s="140"/>
      <c r="X155" s="140"/>
      <c r="Y155" s="140"/>
      <c r="Z155" s="140"/>
      <c r="AA155" s="140"/>
      <c r="AB155" s="140"/>
    </row>
    <row r="156" spans="1:28" s="28" customFormat="1">
      <c r="A156" s="21"/>
      <c r="B156" s="22"/>
      <c r="C156" s="23"/>
      <c r="D156" s="24"/>
      <c r="E156" s="25"/>
      <c r="F156" s="24"/>
      <c r="G156" s="24"/>
      <c r="H156" s="25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4"/>
      <c r="T156" s="24"/>
      <c r="U156" s="140"/>
      <c r="V156" s="140"/>
      <c r="W156" s="140"/>
      <c r="X156" s="140"/>
      <c r="Y156" s="140"/>
      <c r="Z156" s="140"/>
      <c r="AA156" s="140"/>
      <c r="AB156" s="140"/>
    </row>
    <row r="157" spans="1:28" s="28" customFormat="1">
      <c r="A157" s="21"/>
      <c r="B157" s="22"/>
      <c r="C157" s="23"/>
      <c r="D157" s="24"/>
      <c r="E157" s="25"/>
      <c r="F157" s="24"/>
      <c r="G157" s="24"/>
      <c r="H157" s="25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4"/>
      <c r="T157" s="24"/>
      <c r="U157" s="140"/>
      <c r="V157" s="140"/>
      <c r="W157" s="140"/>
      <c r="X157" s="140"/>
      <c r="Y157" s="140"/>
      <c r="Z157" s="140"/>
      <c r="AA157" s="140"/>
      <c r="AB157" s="140"/>
    </row>
    <row r="158" spans="1:28" s="28" customFormat="1">
      <c r="A158" s="21"/>
      <c r="B158" s="22"/>
      <c r="C158" s="23"/>
      <c r="D158" s="24"/>
      <c r="E158" s="25"/>
      <c r="F158" s="24"/>
      <c r="G158" s="24"/>
      <c r="H158" s="25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4"/>
      <c r="T158" s="24"/>
      <c r="U158" s="140"/>
      <c r="V158" s="140"/>
      <c r="W158" s="140"/>
      <c r="X158" s="140"/>
      <c r="Y158" s="140"/>
      <c r="Z158" s="140"/>
      <c r="AA158" s="140"/>
      <c r="AB158" s="140"/>
    </row>
    <row r="159" spans="1:28" s="28" customFormat="1">
      <c r="A159" s="21"/>
      <c r="B159" s="22"/>
      <c r="C159" s="23"/>
      <c r="D159" s="24"/>
      <c r="E159" s="25"/>
      <c r="F159" s="24"/>
      <c r="G159" s="24"/>
      <c r="H159" s="25"/>
      <c r="I159" s="26"/>
      <c r="J159" s="26"/>
      <c r="K159" s="26"/>
      <c r="L159" s="26"/>
      <c r="M159" s="26"/>
      <c r="N159" s="26"/>
      <c r="O159" s="26"/>
      <c r="P159" s="26"/>
      <c r="Q159" s="27"/>
      <c r="R159" s="27"/>
      <c r="S159" s="24"/>
      <c r="T159" s="24"/>
      <c r="U159" s="140"/>
      <c r="V159" s="140"/>
      <c r="W159" s="140"/>
      <c r="X159" s="140"/>
      <c r="Y159" s="140"/>
      <c r="Z159" s="140"/>
      <c r="AA159" s="140"/>
      <c r="AB159" s="140"/>
    </row>
    <row r="160" spans="1:28" s="28" customFormat="1">
      <c r="A160" s="21"/>
      <c r="B160" s="22"/>
      <c r="C160" s="23"/>
      <c r="D160" s="24"/>
      <c r="E160" s="25"/>
      <c r="F160" s="24"/>
      <c r="G160" s="24"/>
      <c r="H160" s="25"/>
      <c r="I160" s="26"/>
      <c r="J160" s="26"/>
      <c r="K160" s="26"/>
      <c r="L160" s="26"/>
      <c r="M160" s="26"/>
      <c r="N160" s="26"/>
      <c r="O160" s="26"/>
      <c r="P160" s="26"/>
      <c r="Q160" s="27"/>
      <c r="R160" s="27"/>
      <c r="S160" s="24"/>
      <c r="T160" s="24"/>
      <c r="U160" s="140"/>
      <c r="V160" s="140"/>
      <c r="W160" s="140"/>
      <c r="X160" s="140"/>
      <c r="Y160" s="140"/>
      <c r="Z160" s="140"/>
      <c r="AA160" s="140"/>
      <c r="AB160" s="140"/>
    </row>
    <row r="161" spans="1:28" s="28" customFormat="1">
      <c r="A161" s="21"/>
      <c r="B161" s="22"/>
      <c r="C161" s="23"/>
      <c r="D161" s="24"/>
      <c r="E161" s="25"/>
      <c r="F161" s="24"/>
      <c r="G161" s="24"/>
      <c r="H161" s="25"/>
      <c r="I161" s="26"/>
      <c r="J161" s="26"/>
      <c r="K161" s="26"/>
      <c r="L161" s="26"/>
      <c r="M161" s="26"/>
      <c r="N161" s="26"/>
      <c r="O161" s="26"/>
      <c r="P161" s="26"/>
      <c r="Q161" s="27"/>
      <c r="R161" s="27"/>
      <c r="S161" s="24"/>
      <c r="T161" s="24"/>
      <c r="U161" s="140"/>
      <c r="V161" s="140"/>
      <c r="W161" s="140"/>
      <c r="X161" s="140"/>
      <c r="Y161" s="140"/>
      <c r="Z161" s="140"/>
      <c r="AA161" s="140"/>
      <c r="AB161" s="140"/>
    </row>
    <row r="162" spans="1:28" s="28" customFormat="1">
      <c r="A162" s="21"/>
      <c r="B162" s="22"/>
      <c r="C162" s="23"/>
      <c r="D162" s="24"/>
      <c r="E162" s="25"/>
      <c r="F162" s="24"/>
      <c r="G162" s="24"/>
      <c r="H162" s="25"/>
      <c r="I162" s="26"/>
      <c r="J162" s="26"/>
      <c r="K162" s="26"/>
      <c r="L162" s="26"/>
      <c r="M162" s="26"/>
      <c r="N162" s="26"/>
      <c r="O162" s="26"/>
      <c r="P162" s="26"/>
      <c r="Q162" s="27"/>
      <c r="R162" s="27"/>
      <c r="S162" s="24"/>
      <c r="T162" s="24"/>
      <c r="U162" s="140"/>
      <c r="V162" s="140"/>
      <c r="W162" s="140"/>
      <c r="X162" s="140"/>
      <c r="Y162" s="140"/>
      <c r="Z162" s="140"/>
      <c r="AA162" s="140"/>
      <c r="AB162" s="140"/>
    </row>
    <row r="163" spans="1:28" s="28" customFormat="1">
      <c r="A163" s="21"/>
      <c r="B163" s="22"/>
      <c r="C163" s="23"/>
      <c r="D163" s="24"/>
      <c r="E163" s="25"/>
      <c r="F163" s="24"/>
      <c r="G163" s="24"/>
      <c r="H163" s="25"/>
      <c r="I163" s="26"/>
      <c r="J163" s="26"/>
      <c r="K163" s="26"/>
      <c r="L163" s="26"/>
      <c r="M163" s="26"/>
      <c r="N163" s="26"/>
      <c r="O163" s="26"/>
      <c r="P163" s="26"/>
      <c r="Q163" s="27"/>
      <c r="R163" s="27"/>
      <c r="S163" s="24"/>
      <c r="T163" s="24"/>
      <c r="U163" s="140"/>
      <c r="V163" s="140"/>
      <c r="W163" s="140"/>
      <c r="X163" s="140"/>
      <c r="Y163" s="140"/>
      <c r="Z163" s="140"/>
      <c r="AA163" s="140"/>
      <c r="AB163" s="140"/>
    </row>
    <row r="164" spans="1:28" s="28" customFormat="1">
      <c r="A164" s="21"/>
      <c r="B164" s="22"/>
      <c r="C164" s="23"/>
      <c r="D164" s="24"/>
      <c r="E164" s="25"/>
      <c r="F164" s="24"/>
      <c r="G164" s="24"/>
      <c r="H164" s="25"/>
      <c r="I164" s="26"/>
      <c r="J164" s="26"/>
      <c r="K164" s="26"/>
      <c r="L164" s="26"/>
      <c r="M164" s="26"/>
      <c r="N164" s="26"/>
      <c r="O164" s="26"/>
      <c r="P164" s="26"/>
      <c r="Q164" s="27"/>
      <c r="R164" s="27"/>
      <c r="S164" s="24"/>
      <c r="T164" s="24"/>
      <c r="U164" s="140"/>
      <c r="V164" s="140"/>
      <c r="W164" s="140"/>
      <c r="X164" s="140"/>
      <c r="Y164" s="140"/>
      <c r="Z164" s="140"/>
      <c r="AA164" s="140"/>
      <c r="AB164" s="140"/>
    </row>
    <row r="165" spans="1:28" s="28" customFormat="1">
      <c r="A165" s="21"/>
      <c r="B165" s="22"/>
      <c r="C165" s="23"/>
      <c r="D165" s="24"/>
      <c r="E165" s="25"/>
      <c r="F165" s="24"/>
      <c r="G165" s="24"/>
      <c r="H165" s="25"/>
      <c r="I165" s="26"/>
      <c r="J165" s="26"/>
      <c r="K165" s="26"/>
      <c r="L165" s="26"/>
      <c r="M165" s="26"/>
      <c r="N165" s="26"/>
      <c r="O165" s="26"/>
      <c r="P165" s="26"/>
      <c r="Q165" s="27"/>
      <c r="R165" s="27"/>
      <c r="S165" s="24"/>
      <c r="T165" s="24"/>
      <c r="U165" s="140"/>
      <c r="V165" s="140"/>
      <c r="W165" s="140"/>
      <c r="X165" s="140"/>
      <c r="Y165" s="140"/>
      <c r="Z165" s="140"/>
      <c r="AA165" s="140"/>
      <c r="AB165" s="140"/>
    </row>
    <row r="166" spans="1:28" s="28" customFormat="1">
      <c r="A166" s="21"/>
      <c r="B166" s="22"/>
      <c r="C166" s="23"/>
      <c r="D166" s="24"/>
      <c r="E166" s="25"/>
      <c r="F166" s="24"/>
      <c r="G166" s="24"/>
      <c r="H166" s="25"/>
      <c r="I166" s="26"/>
      <c r="J166" s="26"/>
      <c r="K166" s="26"/>
      <c r="L166" s="26"/>
      <c r="M166" s="26"/>
      <c r="N166" s="26"/>
      <c r="O166" s="26"/>
      <c r="P166" s="26"/>
      <c r="Q166" s="27"/>
      <c r="R166" s="27"/>
      <c r="S166" s="24"/>
      <c r="T166" s="24"/>
      <c r="U166" s="140"/>
      <c r="V166" s="140"/>
      <c r="W166" s="140"/>
      <c r="X166" s="140"/>
      <c r="Y166" s="140"/>
      <c r="Z166" s="140"/>
      <c r="AA166" s="140"/>
      <c r="AB166" s="140"/>
    </row>
    <row r="167" spans="1:28" s="28" customFormat="1">
      <c r="A167" s="21"/>
      <c r="B167" s="22"/>
      <c r="C167" s="23"/>
      <c r="D167" s="24"/>
      <c r="E167" s="25"/>
      <c r="F167" s="24"/>
      <c r="G167" s="24"/>
      <c r="H167" s="25"/>
      <c r="I167" s="26"/>
      <c r="J167" s="26"/>
      <c r="K167" s="26"/>
      <c r="L167" s="26"/>
      <c r="M167" s="26"/>
      <c r="N167" s="26"/>
      <c r="O167" s="26"/>
      <c r="P167" s="26"/>
      <c r="Q167" s="27"/>
      <c r="R167" s="27"/>
      <c r="S167" s="24"/>
      <c r="T167" s="24"/>
      <c r="U167" s="140"/>
      <c r="V167" s="140"/>
      <c r="W167" s="140"/>
      <c r="X167" s="140"/>
      <c r="Y167" s="140"/>
      <c r="Z167" s="140"/>
      <c r="AA167" s="140"/>
      <c r="AB167" s="140"/>
    </row>
    <row r="168" spans="1:28" s="28" customFormat="1">
      <c r="A168" s="21"/>
      <c r="B168" s="22"/>
      <c r="C168" s="23"/>
      <c r="D168" s="24"/>
      <c r="E168" s="25"/>
      <c r="F168" s="24"/>
      <c r="G168" s="24"/>
      <c r="H168" s="25"/>
      <c r="I168" s="26"/>
      <c r="J168" s="26"/>
      <c r="K168" s="26"/>
      <c r="L168" s="26"/>
      <c r="M168" s="26"/>
      <c r="N168" s="26"/>
      <c r="O168" s="26"/>
      <c r="P168" s="26"/>
      <c r="Q168" s="27"/>
      <c r="R168" s="27"/>
      <c r="S168" s="24"/>
      <c r="T168" s="24"/>
      <c r="U168" s="140"/>
      <c r="V168" s="140"/>
      <c r="W168" s="140"/>
      <c r="X168" s="140"/>
      <c r="Y168" s="140"/>
      <c r="Z168" s="140"/>
      <c r="AA168" s="140"/>
      <c r="AB168" s="140"/>
    </row>
    <row r="169" spans="1:28" s="28" customFormat="1">
      <c r="A169" s="21"/>
      <c r="B169" s="22"/>
      <c r="C169" s="23"/>
      <c r="D169" s="24"/>
      <c r="E169" s="25"/>
      <c r="F169" s="24"/>
      <c r="G169" s="24"/>
      <c r="H169" s="25"/>
      <c r="I169" s="26"/>
      <c r="J169" s="26"/>
      <c r="K169" s="26"/>
      <c r="L169" s="26"/>
      <c r="M169" s="26"/>
      <c r="N169" s="26"/>
      <c r="O169" s="26"/>
      <c r="P169" s="26"/>
      <c r="Q169" s="27"/>
      <c r="R169" s="27"/>
      <c r="S169" s="24"/>
      <c r="T169" s="24"/>
      <c r="U169" s="140"/>
      <c r="V169" s="140"/>
      <c r="W169" s="140"/>
      <c r="X169" s="140"/>
      <c r="Y169" s="140"/>
      <c r="Z169" s="140"/>
      <c r="AA169" s="140"/>
      <c r="AB169" s="140"/>
    </row>
    <row r="170" spans="1:28" s="28" customFormat="1">
      <c r="A170" s="21"/>
      <c r="B170" s="22"/>
      <c r="C170" s="23"/>
      <c r="D170" s="24"/>
      <c r="E170" s="25"/>
      <c r="F170" s="24"/>
      <c r="G170" s="24"/>
      <c r="H170" s="25"/>
      <c r="I170" s="26"/>
      <c r="J170" s="26"/>
      <c r="K170" s="26"/>
      <c r="L170" s="26"/>
      <c r="M170" s="26"/>
      <c r="N170" s="26"/>
      <c r="O170" s="26"/>
      <c r="P170" s="26"/>
      <c r="Q170" s="27"/>
      <c r="R170" s="27"/>
      <c r="S170" s="24"/>
      <c r="T170" s="24"/>
      <c r="U170" s="140"/>
      <c r="V170" s="140"/>
      <c r="W170" s="140"/>
      <c r="X170" s="140"/>
      <c r="Y170" s="140"/>
      <c r="Z170" s="140"/>
      <c r="AA170" s="140"/>
      <c r="AB170" s="140"/>
    </row>
    <row r="171" spans="1:28" s="28" customFormat="1">
      <c r="A171" s="21"/>
      <c r="B171" s="22"/>
      <c r="C171" s="23"/>
      <c r="D171" s="24"/>
      <c r="E171" s="25"/>
      <c r="F171" s="24"/>
      <c r="G171" s="24"/>
      <c r="H171" s="25"/>
      <c r="I171" s="26"/>
      <c r="J171" s="26"/>
      <c r="K171" s="26"/>
      <c r="L171" s="26"/>
      <c r="M171" s="26"/>
      <c r="N171" s="26"/>
      <c r="O171" s="26"/>
      <c r="P171" s="26"/>
      <c r="Q171" s="27"/>
      <c r="R171" s="27"/>
      <c r="S171" s="24"/>
      <c r="T171" s="24"/>
      <c r="U171" s="140"/>
      <c r="V171" s="140"/>
      <c r="W171" s="140"/>
      <c r="X171" s="140"/>
      <c r="Y171" s="140"/>
      <c r="Z171" s="140"/>
      <c r="AA171" s="140"/>
      <c r="AB171" s="140"/>
    </row>
    <row r="172" spans="1:28" s="28" customFormat="1">
      <c r="A172" s="21"/>
      <c r="B172" s="22"/>
      <c r="C172" s="23"/>
      <c r="D172" s="24"/>
      <c r="E172" s="25"/>
      <c r="F172" s="24"/>
      <c r="G172" s="24"/>
      <c r="H172" s="25"/>
      <c r="I172" s="26"/>
      <c r="J172" s="26"/>
      <c r="K172" s="26"/>
      <c r="L172" s="26"/>
      <c r="M172" s="26"/>
      <c r="N172" s="26"/>
      <c r="O172" s="26"/>
      <c r="P172" s="26"/>
      <c r="Q172" s="27"/>
      <c r="R172" s="27"/>
      <c r="S172" s="24"/>
      <c r="T172" s="24"/>
      <c r="U172" s="140"/>
      <c r="V172" s="140"/>
      <c r="W172" s="140"/>
      <c r="X172" s="140"/>
      <c r="Y172" s="140"/>
      <c r="Z172" s="140"/>
      <c r="AA172" s="140"/>
      <c r="AB172" s="140"/>
    </row>
    <row r="173" spans="1:28" s="28" customFormat="1">
      <c r="A173" s="21"/>
      <c r="B173" s="22"/>
      <c r="C173" s="23"/>
      <c r="D173" s="24"/>
      <c r="E173" s="25"/>
      <c r="F173" s="24"/>
      <c r="G173" s="24"/>
      <c r="H173" s="25"/>
      <c r="I173" s="26"/>
      <c r="J173" s="26"/>
      <c r="K173" s="26"/>
      <c r="L173" s="26"/>
      <c r="M173" s="26"/>
      <c r="N173" s="26"/>
      <c r="O173" s="26"/>
      <c r="P173" s="26"/>
      <c r="Q173" s="27"/>
      <c r="R173" s="27"/>
      <c r="S173" s="24"/>
      <c r="T173" s="24"/>
      <c r="U173" s="140"/>
      <c r="V173" s="140"/>
      <c r="W173" s="140"/>
      <c r="X173" s="140"/>
      <c r="Y173" s="140"/>
      <c r="Z173" s="140"/>
      <c r="AA173" s="140"/>
      <c r="AB173" s="140"/>
    </row>
    <row r="174" spans="1:28" s="28" customFormat="1">
      <c r="A174" s="21"/>
      <c r="B174" s="22"/>
      <c r="C174" s="23"/>
      <c r="D174" s="24"/>
      <c r="E174" s="25"/>
      <c r="F174" s="24"/>
      <c r="G174" s="24"/>
      <c r="H174" s="25"/>
      <c r="I174" s="26"/>
      <c r="J174" s="26"/>
      <c r="K174" s="26"/>
      <c r="L174" s="26"/>
      <c r="M174" s="26"/>
      <c r="N174" s="26"/>
      <c r="O174" s="26"/>
      <c r="P174" s="26"/>
      <c r="Q174" s="27"/>
      <c r="R174" s="27"/>
      <c r="S174" s="24"/>
      <c r="T174" s="24"/>
      <c r="U174" s="140"/>
      <c r="V174" s="140"/>
      <c r="W174" s="140"/>
      <c r="X174" s="140"/>
      <c r="Y174" s="140"/>
      <c r="Z174" s="140"/>
      <c r="AA174" s="140"/>
      <c r="AB174" s="140"/>
    </row>
    <row r="175" spans="1:28" s="28" customFormat="1">
      <c r="A175" s="21"/>
      <c r="B175" s="22"/>
      <c r="C175" s="23"/>
      <c r="D175" s="24"/>
      <c r="E175" s="25"/>
      <c r="F175" s="24"/>
      <c r="G175" s="24"/>
      <c r="H175" s="25"/>
      <c r="I175" s="26"/>
      <c r="J175" s="26"/>
      <c r="K175" s="26"/>
      <c r="L175" s="26"/>
      <c r="M175" s="26"/>
      <c r="N175" s="26"/>
      <c r="O175" s="26"/>
      <c r="P175" s="26"/>
      <c r="Q175" s="27"/>
      <c r="R175" s="27"/>
      <c r="S175" s="24"/>
      <c r="T175" s="24"/>
      <c r="U175" s="140"/>
      <c r="V175" s="140"/>
      <c r="W175" s="140"/>
      <c r="X175" s="140"/>
      <c r="Y175" s="140"/>
      <c r="Z175" s="140"/>
      <c r="AA175" s="140"/>
      <c r="AB175" s="140"/>
    </row>
    <row r="176" spans="1:28" s="28" customFormat="1">
      <c r="A176" s="21"/>
      <c r="B176" s="22"/>
      <c r="C176" s="23"/>
      <c r="D176" s="24"/>
      <c r="E176" s="25"/>
      <c r="F176" s="24"/>
      <c r="G176" s="24"/>
      <c r="H176" s="25"/>
      <c r="I176" s="26"/>
      <c r="J176" s="26"/>
      <c r="K176" s="26"/>
      <c r="L176" s="26"/>
      <c r="M176" s="26"/>
      <c r="N176" s="26"/>
      <c r="O176" s="26"/>
      <c r="P176" s="26"/>
      <c r="Q176" s="27"/>
      <c r="R176" s="27"/>
      <c r="S176" s="24"/>
      <c r="T176" s="24"/>
      <c r="U176" s="140"/>
      <c r="V176" s="140"/>
      <c r="W176" s="140"/>
      <c r="X176" s="140"/>
      <c r="Y176" s="140"/>
      <c r="Z176" s="140"/>
      <c r="AA176" s="140"/>
      <c r="AB176" s="140"/>
    </row>
    <row r="177" spans="1:28" s="28" customFormat="1">
      <c r="A177" s="21"/>
      <c r="B177" s="22"/>
      <c r="C177" s="23"/>
      <c r="D177" s="24"/>
      <c r="E177" s="25"/>
      <c r="F177" s="24"/>
      <c r="G177" s="24"/>
      <c r="H177" s="25"/>
      <c r="I177" s="26"/>
      <c r="J177" s="26"/>
      <c r="K177" s="26"/>
      <c r="L177" s="26"/>
      <c r="M177" s="26"/>
      <c r="N177" s="26"/>
      <c r="O177" s="26"/>
      <c r="P177" s="26"/>
      <c r="Q177" s="27"/>
      <c r="R177" s="27"/>
      <c r="S177" s="24"/>
      <c r="T177" s="24"/>
      <c r="U177" s="140"/>
      <c r="V177" s="140"/>
      <c r="W177" s="140"/>
      <c r="X177" s="140"/>
      <c r="Y177" s="140"/>
      <c r="Z177" s="140"/>
      <c r="AA177" s="140"/>
      <c r="AB177" s="140"/>
    </row>
    <row r="178" spans="1:28" s="28" customFormat="1">
      <c r="A178" s="21"/>
      <c r="B178" s="22"/>
      <c r="C178" s="23"/>
      <c r="D178" s="24"/>
      <c r="E178" s="25"/>
      <c r="F178" s="24"/>
      <c r="G178" s="24"/>
      <c r="H178" s="25"/>
      <c r="I178" s="26"/>
      <c r="J178" s="26"/>
      <c r="K178" s="26"/>
      <c r="L178" s="26"/>
      <c r="M178" s="26"/>
      <c r="N178" s="26"/>
      <c r="O178" s="26"/>
      <c r="P178" s="26"/>
      <c r="Q178" s="27"/>
      <c r="R178" s="27"/>
      <c r="S178" s="24"/>
      <c r="T178" s="24"/>
      <c r="U178" s="140"/>
      <c r="V178" s="140"/>
      <c r="W178" s="140"/>
      <c r="X178" s="140"/>
      <c r="Y178" s="140"/>
      <c r="Z178" s="140"/>
      <c r="AA178" s="140"/>
      <c r="AB178" s="140"/>
    </row>
    <row r="179" spans="1:28" s="28" customFormat="1">
      <c r="A179" s="21"/>
      <c r="B179" s="22"/>
      <c r="C179" s="23"/>
      <c r="D179" s="24"/>
      <c r="E179" s="25"/>
      <c r="F179" s="24"/>
      <c r="G179" s="24"/>
      <c r="H179" s="25"/>
      <c r="I179" s="26"/>
      <c r="J179" s="26"/>
      <c r="K179" s="26"/>
      <c r="L179" s="26"/>
      <c r="M179" s="26"/>
      <c r="N179" s="26"/>
      <c r="O179" s="26"/>
      <c r="P179" s="26"/>
      <c r="Q179" s="27"/>
      <c r="R179" s="27"/>
      <c r="S179" s="24"/>
      <c r="T179" s="24"/>
      <c r="U179" s="140"/>
      <c r="V179" s="140"/>
      <c r="W179" s="140"/>
      <c r="X179" s="140"/>
      <c r="Y179" s="140"/>
      <c r="Z179" s="140"/>
      <c r="AA179" s="140"/>
      <c r="AB179" s="140"/>
    </row>
    <row r="180" spans="1:28" s="28" customFormat="1">
      <c r="A180" s="21"/>
      <c r="B180" s="22"/>
      <c r="C180" s="23"/>
      <c r="D180" s="24"/>
      <c r="E180" s="25"/>
      <c r="F180" s="24"/>
      <c r="G180" s="24"/>
      <c r="H180" s="25"/>
      <c r="I180" s="26"/>
      <c r="J180" s="26"/>
      <c r="K180" s="26"/>
      <c r="L180" s="26"/>
      <c r="M180" s="26"/>
      <c r="N180" s="26"/>
      <c r="O180" s="26"/>
      <c r="P180" s="26"/>
      <c r="Q180" s="27"/>
      <c r="R180" s="27"/>
      <c r="S180" s="24"/>
      <c r="T180" s="24"/>
      <c r="U180" s="140"/>
      <c r="V180" s="140"/>
      <c r="W180" s="140"/>
      <c r="X180" s="140"/>
      <c r="Y180" s="140"/>
      <c r="Z180" s="140"/>
      <c r="AA180" s="140"/>
      <c r="AB180" s="140"/>
    </row>
    <row r="181" spans="1:28" s="28" customFormat="1">
      <c r="A181" s="21"/>
      <c r="B181" s="22"/>
      <c r="C181" s="23"/>
      <c r="D181" s="24"/>
      <c r="E181" s="25"/>
      <c r="F181" s="24"/>
      <c r="G181" s="24"/>
      <c r="H181" s="25"/>
      <c r="I181" s="26"/>
      <c r="J181" s="26"/>
      <c r="K181" s="26"/>
      <c r="L181" s="26"/>
      <c r="M181" s="26"/>
      <c r="N181" s="26"/>
      <c r="O181" s="26"/>
      <c r="P181" s="26"/>
      <c r="Q181" s="27"/>
      <c r="R181" s="27"/>
      <c r="S181" s="24"/>
      <c r="T181" s="24"/>
      <c r="U181" s="140"/>
      <c r="V181" s="140"/>
      <c r="W181" s="140"/>
      <c r="X181" s="140"/>
      <c r="Y181" s="140"/>
      <c r="Z181" s="140"/>
      <c r="AA181" s="140"/>
      <c r="AB181" s="140"/>
    </row>
    <row r="182" spans="1:28" s="28" customFormat="1">
      <c r="A182" s="21"/>
      <c r="B182" s="22"/>
      <c r="C182" s="23"/>
      <c r="D182" s="24"/>
      <c r="E182" s="25"/>
      <c r="F182" s="24"/>
      <c r="G182" s="24"/>
      <c r="H182" s="25"/>
      <c r="I182" s="26"/>
      <c r="J182" s="26"/>
      <c r="K182" s="26"/>
      <c r="L182" s="26"/>
      <c r="M182" s="26"/>
      <c r="N182" s="26"/>
      <c r="O182" s="26"/>
      <c r="P182" s="26"/>
      <c r="Q182" s="27"/>
      <c r="R182" s="27"/>
      <c r="S182" s="24"/>
      <c r="T182" s="24"/>
      <c r="U182" s="140"/>
      <c r="V182" s="140"/>
      <c r="W182" s="140"/>
      <c r="X182" s="140"/>
      <c r="Y182" s="140"/>
      <c r="Z182" s="140"/>
      <c r="AA182" s="140"/>
      <c r="AB182" s="140"/>
    </row>
    <row r="183" spans="1:28" s="28" customFormat="1">
      <c r="A183" s="21"/>
      <c r="B183" s="22"/>
      <c r="C183" s="23"/>
      <c r="D183" s="24"/>
      <c r="E183" s="25"/>
      <c r="F183" s="24"/>
      <c r="G183" s="24"/>
      <c r="H183" s="25"/>
      <c r="I183" s="26"/>
      <c r="J183" s="26"/>
      <c r="K183" s="26"/>
      <c r="L183" s="26"/>
      <c r="M183" s="26"/>
      <c r="N183" s="26"/>
      <c r="O183" s="26"/>
      <c r="P183" s="26"/>
      <c r="Q183" s="27"/>
      <c r="R183" s="27"/>
      <c r="S183" s="24"/>
      <c r="T183" s="24"/>
      <c r="U183" s="140"/>
      <c r="V183" s="140"/>
      <c r="W183" s="140"/>
      <c r="X183" s="140"/>
      <c r="Y183" s="140"/>
      <c r="Z183" s="140"/>
      <c r="AA183" s="140"/>
      <c r="AB183" s="140"/>
    </row>
    <row r="184" spans="1:28" s="28" customFormat="1">
      <c r="A184" s="21"/>
      <c r="B184" s="22"/>
      <c r="C184" s="23"/>
      <c r="D184" s="24"/>
      <c r="E184" s="25"/>
      <c r="F184" s="24"/>
      <c r="G184" s="24"/>
      <c r="H184" s="25"/>
      <c r="I184" s="26"/>
      <c r="J184" s="26"/>
      <c r="K184" s="26"/>
      <c r="L184" s="26"/>
      <c r="M184" s="26"/>
      <c r="N184" s="26"/>
      <c r="O184" s="26"/>
      <c r="P184" s="26"/>
      <c r="Q184" s="27"/>
      <c r="R184" s="27"/>
      <c r="S184" s="24"/>
      <c r="T184" s="24"/>
      <c r="U184" s="140"/>
      <c r="V184" s="140"/>
      <c r="W184" s="140"/>
      <c r="X184" s="140"/>
      <c r="Y184" s="140"/>
      <c r="Z184" s="140"/>
      <c r="AA184" s="140"/>
      <c r="AB184" s="140"/>
    </row>
    <row r="185" spans="1:28" s="28" customFormat="1">
      <c r="A185" s="21"/>
      <c r="B185" s="22"/>
      <c r="C185" s="23"/>
      <c r="D185" s="24"/>
      <c r="E185" s="25"/>
      <c r="F185" s="24"/>
      <c r="G185" s="24"/>
      <c r="H185" s="25"/>
      <c r="I185" s="26"/>
      <c r="J185" s="26"/>
      <c r="K185" s="26"/>
      <c r="L185" s="26"/>
      <c r="M185" s="26"/>
      <c r="N185" s="26"/>
      <c r="O185" s="26"/>
      <c r="P185" s="26"/>
      <c r="Q185" s="27"/>
      <c r="R185" s="27"/>
      <c r="S185" s="24"/>
      <c r="T185" s="24"/>
      <c r="U185" s="140"/>
      <c r="V185" s="140"/>
      <c r="W185" s="140"/>
      <c r="X185" s="140"/>
      <c r="Y185" s="140"/>
      <c r="Z185" s="140"/>
      <c r="AA185" s="140"/>
      <c r="AB185" s="140"/>
    </row>
    <row r="186" spans="1:28" s="28" customFormat="1">
      <c r="A186" s="21"/>
      <c r="B186" s="22"/>
      <c r="C186" s="23"/>
      <c r="D186" s="24"/>
      <c r="E186" s="25"/>
      <c r="F186" s="24"/>
      <c r="G186" s="24"/>
      <c r="H186" s="25"/>
      <c r="I186" s="26"/>
      <c r="J186" s="26"/>
      <c r="K186" s="26"/>
      <c r="L186" s="26"/>
      <c r="M186" s="26"/>
      <c r="N186" s="26"/>
      <c r="O186" s="26"/>
      <c r="P186" s="26"/>
      <c r="Q186" s="27"/>
      <c r="R186" s="27"/>
      <c r="S186" s="24"/>
      <c r="T186" s="24"/>
      <c r="U186" s="140"/>
      <c r="V186" s="140"/>
      <c r="W186" s="140"/>
      <c r="X186" s="140"/>
      <c r="Y186" s="140"/>
      <c r="Z186" s="140"/>
      <c r="AA186" s="140"/>
      <c r="AB186" s="140"/>
    </row>
    <row r="187" spans="1:28" s="28" customFormat="1">
      <c r="A187" s="21"/>
      <c r="B187" s="22"/>
      <c r="C187" s="23"/>
      <c r="D187" s="24"/>
      <c r="E187" s="25"/>
      <c r="F187" s="24"/>
      <c r="G187" s="24"/>
      <c r="H187" s="25"/>
      <c r="I187" s="26"/>
      <c r="J187" s="26"/>
      <c r="K187" s="26"/>
      <c r="L187" s="26"/>
      <c r="M187" s="26"/>
      <c r="N187" s="26"/>
      <c r="O187" s="26"/>
      <c r="P187" s="26"/>
      <c r="Q187" s="27"/>
      <c r="R187" s="27"/>
      <c r="S187" s="24"/>
      <c r="T187" s="24"/>
      <c r="U187" s="140"/>
      <c r="V187" s="140"/>
      <c r="W187" s="140"/>
      <c r="X187" s="140"/>
      <c r="Y187" s="140"/>
      <c r="Z187" s="140"/>
      <c r="AA187" s="140"/>
      <c r="AB187" s="140"/>
    </row>
    <row r="188" spans="1:28" s="28" customFormat="1">
      <c r="A188" s="21"/>
      <c r="B188" s="22"/>
      <c r="C188" s="23"/>
      <c r="D188" s="24"/>
      <c r="E188" s="25"/>
      <c r="F188" s="24"/>
      <c r="G188" s="24"/>
      <c r="H188" s="25"/>
      <c r="I188" s="26"/>
      <c r="J188" s="26"/>
      <c r="K188" s="26"/>
      <c r="L188" s="26"/>
      <c r="M188" s="26"/>
      <c r="N188" s="26"/>
      <c r="O188" s="26"/>
      <c r="P188" s="26"/>
      <c r="Q188" s="27"/>
      <c r="R188" s="27"/>
      <c r="S188" s="24"/>
      <c r="T188" s="24"/>
      <c r="U188" s="140"/>
      <c r="V188" s="140"/>
      <c r="W188" s="140"/>
      <c r="X188" s="140"/>
      <c r="Y188" s="140"/>
      <c r="Z188" s="140"/>
      <c r="AA188" s="140"/>
      <c r="AB188" s="140"/>
    </row>
    <row r="189" spans="1:28" s="28" customFormat="1">
      <c r="A189" s="21"/>
      <c r="B189" s="22"/>
      <c r="C189" s="23"/>
      <c r="D189" s="24"/>
      <c r="E189" s="25"/>
      <c r="F189" s="24"/>
      <c r="G189" s="24"/>
      <c r="H189" s="25"/>
      <c r="I189" s="26"/>
      <c r="J189" s="26"/>
      <c r="K189" s="26"/>
      <c r="L189" s="26"/>
      <c r="M189" s="26"/>
      <c r="N189" s="26"/>
      <c r="O189" s="26"/>
      <c r="P189" s="26"/>
      <c r="Q189" s="27"/>
      <c r="R189" s="27"/>
      <c r="S189" s="24"/>
      <c r="T189" s="24"/>
      <c r="U189" s="140"/>
      <c r="V189" s="140"/>
      <c r="W189" s="140"/>
      <c r="X189" s="140"/>
      <c r="Y189" s="140"/>
      <c r="Z189" s="140"/>
      <c r="AA189" s="140"/>
      <c r="AB189" s="140"/>
    </row>
    <row r="190" spans="1:28" s="28" customFormat="1">
      <c r="A190" s="21"/>
      <c r="B190" s="22"/>
      <c r="C190" s="23"/>
      <c r="D190" s="24"/>
      <c r="E190" s="25"/>
      <c r="F190" s="24"/>
      <c r="G190" s="24"/>
      <c r="H190" s="25"/>
      <c r="I190" s="26"/>
      <c r="J190" s="26"/>
      <c r="K190" s="26"/>
      <c r="L190" s="26"/>
      <c r="M190" s="26"/>
      <c r="N190" s="26"/>
      <c r="O190" s="26"/>
      <c r="P190" s="26"/>
      <c r="Q190" s="27"/>
      <c r="R190" s="27"/>
      <c r="S190" s="24"/>
      <c r="T190" s="24"/>
      <c r="U190" s="140"/>
      <c r="V190" s="140"/>
      <c r="W190" s="140"/>
      <c r="X190" s="140"/>
      <c r="Y190" s="140"/>
      <c r="Z190" s="140"/>
      <c r="AA190" s="140"/>
      <c r="AB190" s="140"/>
    </row>
    <row r="191" spans="1:28" s="28" customFormat="1">
      <c r="A191" s="21"/>
      <c r="B191" s="22"/>
      <c r="C191" s="23"/>
      <c r="D191" s="24"/>
      <c r="E191" s="25"/>
      <c r="F191" s="24"/>
      <c r="G191" s="24"/>
      <c r="H191" s="25"/>
      <c r="I191" s="26"/>
      <c r="J191" s="26"/>
      <c r="K191" s="26"/>
      <c r="L191" s="26"/>
      <c r="M191" s="26"/>
      <c r="N191" s="26"/>
      <c r="O191" s="26"/>
      <c r="P191" s="26"/>
      <c r="Q191" s="27"/>
      <c r="R191" s="27"/>
      <c r="S191" s="24"/>
      <c r="T191" s="24"/>
      <c r="U191" s="140"/>
      <c r="V191" s="140"/>
      <c r="W191" s="140"/>
      <c r="X191" s="140"/>
      <c r="Y191" s="140"/>
      <c r="Z191" s="140"/>
      <c r="AA191" s="140"/>
      <c r="AB191" s="140"/>
    </row>
    <row r="192" spans="1:28" s="28" customFormat="1">
      <c r="A192" s="21"/>
      <c r="B192" s="22"/>
      <c r="C192" s="23"/>
      <c r="D192" s="24"/>
      <c r="E192" s="25"/>
      <c r="F192" s="24"/>
      <c r="G192" s="24"/>
      <c r="H192" s="25"/>
      <c r="I192" s="26"/>
      <c r="J192" s="26"/>
      <c r="K192" s="26"/>
      <c r="L192" s="26"/>
      <c r="M192" s="26"/>
      <c r="N192" s="26"/>
      <c r="O192" s="26"/>
      <c r="P192" s="26"/>
      <c r="Q192" s="27"/>
      <c r="R192" s="27"/>
      <c r="S192" s="24"/>
      <c r="T192" s="24"/>
      <c r="U192" s="140"/>
      <c r="V192" s="140"/>
      <c r="W192" s="140"/>
      <c r="X192" s="140"/>
      <c r="Y192" s="140"/>
      <c r="Z192" s="140"/>
      <c r="AA192" s="140"/>
      <c r="AB192" s="140"/>
    </row>
    <row r="193" spans="1:28" s="28" customFormat="1">
      <c r="A193" s="21"/>
      <c r="B193" s="22"/>
      <c r="C193" s="23"/>
      <c r="D193" s="24"/>
      <c r="E193" s="25"/>
      <c r="F193" s="24"/>
      <c r="G193" s="24"/>
      <c r="H193" s="25"/>
      <c r="I193" s="26"/>
      <c r="J193" s="26"/>
      <c r="K193" s="26"/>
      <c r="L193" s="26"/>
      <c r="M193" s="26"/>
      <c r="N193" s="26"/>
      <c r="O193" s="26"/>
      <c r="P193" s="26"/>
      <c r="Q193" s="27"/>
      <c r="R193" s="27"/>
      <c r="S193" s="24"/>
      <c r="T193" s="24"/>
      <c r="U193" s="140"/>
      <c r="V193" s="140"/>
      <c r="W193" s="140"/>
      <c r="X193" s="140"/>
      <c r="Y193" s="140"/>
      <c r="Z193" s="140"/>
      <c r="AA193" s="140"/>
      <c r="AB193" s="140"/>
    </row>
    <row r="194" spans="1:28" s="28" customFormat="1">
      <c r="A194" s="21"/>
      <c r="B194" s="22"/>
      <c r="C194" s="23"/>
      <c r="D194" s="24"/>
      <c r="E194" s="25"/>
      <c r="F194" s="24"/>
      <c r="G194" s="24"/>
      <c r="H194" s="25"/>
      <c r="I194" s="26"/>
      <c r="J194" s="26"/>
      <c r="K194" s="26"/>
      <c r="L194" s="26"/>
      <c r="M194" s="26"/>
      <c r="N194" s="26"/>
      <c r="O194" s="26"/>
      <c r="P194" s="26"/>
      <c r="Q194" s="27"/>
      <c r="R194" s="27"/>
      <c r="S194" s="24"/>
      <c r="T194" s="24"/>
      <c r="U194" s="140"/>
      <c r="V194" s="140"/>
      <c r="W194" s="140"/>
      <c r="X194" s="140"/>
      <c r="Y194" s="140"/>
      <c r="Z194" s="140"/>
      <c r="AA194" s="140"/>
      <c r="AB194" s="140"/>
    </row>
    <row r="195" spans="1:28" s="28" customFormat="1">
      <c r="A195" s="21"/>
      <c r="B195" s="22"/>
      <c r="C195" s="23"/>
      <c r="D195" s="24"/>
      <c r="E195" s="25"/>
      <c r="F195" s="24"/>
      <c r="G195" s="24"/>
      <c r="H195" s="25"/>
      <c r="I195" s="26"/>
      <c r="J195" s="26"/>
      <c r="K195" s="26"/>
      <c r="L195" s="26"/>
      <c r="M195" s="26"/>
      <c r="N195" s="26"/>
      <c r="O195" s="26"/>
      <c r="P195" s="26"/>
      <c r="Q195" s="27"/>
      <c r="R195" s="27"/>
      <c r="S195" s="24"/>
      <c r="T195" s="24"/>
      <c r="U195" s="140"/>
      <c r="V195" s="140"/>
      <c r="W195" s="140"/>
      <c r="X195" s="140"/>
      <c r="Y195" s="140"/>
      <c r="Z195" s="140"/>
      <c r="AA195" s="140"/>
      <c r="AB195" s="140"/>
    </row>
    <row r="196" spans="1:28" s="28" customFormat="1">
      <c r="A196" s="21"/>
      <c r="B196" s="22"/>
      <c r="C196" s="23"/>
      <c r="D196" s="24"/>
      <c r="E196" s="25"/>
      <c r="F196" s="24"/>
      <c r="G196" s="24"/>
      <c r="H196" s="25"/>
      <c r="I196" s="26"/>
      <c r="J196" s="26"/>
      <c r="K196" s="26"/>
      <c r="L196" s="26"/>
      <c r="M196" s="26"/>
      <c r="N196" s="26"/>
      <c r="O196" s="26"/>
      <c r="P196" s="26"/>
      <c r="Q196" s="27"/>
      <c r="R196" s="27"/>
      <c r="S196" s="24"/>
      <c r="T196" s="24"/>
      <c r="U196" s="140"/>
      <c r="V196" s="140"/>
      <c r="W196" s="140"/>
      <c r="X196" s="140"/>
      <c r="Y196" s="140"/>
      <c r="Z196" s="140"/>
      <c r="AA196" s="140"/>
      <c r="AB196" s="140"/>
    </row>
    <row r="197" spans="1:28" s="28" customFormat="1">
      <c r="A197" s="21"/>
      <c r="B197" s="22"/>
      <c r="C197" s="23"/>
      <c r="D197" s="24"/>
      <c r="E197" s="25"/>
      <c r="F197" s="24"/>
      <c r="G197" s="24"/>
      <c r="H197" s="25"/>
      <c r="I197" s="26"/>
      <c r="J197" s="26"/>
      <c r="K197" s="26"/>
      <c r="L197" s="26"/>
      <c r="M197" s="26"/>
      <c r="N197" s="26"/>
      <c r="O197" s="26"/>
      <c r="P197" s="26"/>
      <c r="Q197" s="27"/>
      <c r="R197" s="27"/>
      <c r="S197" s="24"/>
      <c r="T197" s="24"/>
      <c r="U197" s="140"/>
      <c r="V197" s="140"/>
      <c r="W197" s="140"/>
      <c r="X197" s="140"/>
      <c r="Y197" s="140"/>
      <c r="Z197" s="140"/>
      <c r="AA197" s="140"/>
      <c r="AB197" s="140"/>
    </row>
    <row r="198" spans="1:28" s="28" customFormat="1">
      <c r="A198" s="21"/>
      <c r="B198" s="22"/>
      <c r="C198" s="23"/>
      <c r="D198" s="24"/>
      <c r="E198" s="25"/>
      <c r="F198" s="24"/>
      <c r="G198" s="24"/>
      <c r="H198" s="25"/>
      <c r="I198" s="26"/>
      <c r="J198" s="26"/>
      <c r="K198" s="26"/>
      <c r="L198" s="26"/>
      <c r="M198" s="26"/>
      <c r="N198" s="26"/>
      <c r="O198" s="26"/>
      <c r="P198" s="26"/>
      <c r="Q198" s="27"/>
      <c r="R198" s="27"/>
      <c r="S198" s="24"/>
      <c r="T198" s="24"/>
      <c r="U198" s="140"/>
      <c r="V198" s="140"/>
      <c r="W198" s="140"/>
      <c r="X198" s="140"/>
      <c r="Y198" s="140"/>
      <c r="Z198" s="140"/>
      <c r="AA198" s="140"/>
      <c r="AB198" s="140"/>
    </row>
    <row r="199" spans="1:28" s="28" customFormat="1">
      <c r="A199" s="21"/>
      <c r="B199" s="22"/>
      <c r="C199" s="23"/>
      <c r="D199" s="24"/>
      <c r="E199" s="25"/>
      <c r="F199" s="24"/>
      <c r="G199" s="24"/>
      <c r="H199" s="25"/>
      <c r="I199" s="26"/>
      <c r="J199" s="26"/>
      <c r="K199" s="26"/>
      <c r="L199" s="26"/>
      <c r="M199" s="26"/>
      <c r="N199" s="26"/>
      <c r="O199" s="26"/>
      <c r="P199" s="26"/>
      <c r="Q199" s="27"/>
      <c r="R199" s="27"/>
      <c r="S199" s="24"/>
      <c r="T199" s="24"/>
      <c r="U199" s="140"/>
      <c r="V199" s="140"/>
      <c r="W199" s="140"/>
      <c r="X199" s="140"/>
      <c r="Y199" s="140"/>
      <c r="Z199" s="140"/>
      <c r="AA199" s="140"/>
      <c r="AB199" s="140"/>
    </row>
    <row r="200" spans="1:28" s="28" customFormat="1">
      <c r="A200" s="21"/>
      <c r="B200" s="22"/>
      <c r="C200" s="23"/>
      <c r="D200" s="24"/>
      <c r="E200" s="25"/>
      <c r="F200" s="24"/>
      <c r="G200" s="24"/>
      <c r="H200" s="25"/>
      <c r="I200" s="26"/>
      <c r="J200" s="26"/>
      <c r="K200" s="26"/>
      <c r="L200" s="26"/>
      <c r="M200" s="26"/>
      <c r="N200" s="26"/>
      <c r="O200" s="26"/>
      <c r="P200" s="26"/>
      <c r="Q200" s="27"/>
      <c r="R200" s="27"/>
      <c r="S200" s="24"/>
      <c r="T200" s="24"/>
      <c r="U200" s="140"/>
      <c r="V200" s="140"/>
      <c r="W200" s="140"/>
      <c r="X200" s="140"/>
      <c r="Y200" s="140"/>
      <c r="Z200" s="140"/>
      <c r="AA200" s="140"/>
      <c r="AB200" s="140"/>
    </row>
    <row r="201" spans="1:28" s="28" customFormat="1">
      <c r="A201" s="21"/>
      <c r="B201" s="22"/>
      <c r="C201" s="23"/>
      <c r="D201" s="24"/>
      <c r="E201" s="25"/>
      <c r="F201" s="24"/>
      <c r="G201" s="24"/>
      <c r="H201" s="25"/>
      <c r="I201" s="26"/>
      <c r="J201" s="26"/>
      <c r="K201" s="26"/>
      <c r="L201" s="26"/>
      <c r="M201" s="26"/>
      <c r="N201" s="26"/>
      <c r="O201" s="26"/>
      <c r="P201" s="26"/>
      <c r="Q201" s="27"/>
      <c r="R201" s="27"/>
      <c r="S201" s="24"/>
      <c r="T201" s="24"/>
      <c r="U201" s="140"/>
      <c r="V201" s="140"/>
      <c r="W201" s="140"/>
      <c r="X201" s="140"/>
      <c r="Y201" s="140"/>
      <c r="Z201" s="140"/>
      <c r="AA201" s="140"/>
      <c r="AB201" s="140"/>
    </row>
    <row r="202" spans="1:28" s="28" customFormat="1">
      <c r="A202" s="21"/>
      <c r="B202" s="22"/>
      <c r="C202" s="23"/>
      <c r="D202" s="24"/>
      <c r="E202" s="25"/>
      <c r="F202" s="24"/>
      <c r="G202" s="24"/>
      <c r="H202" s="25"/>
      <c r="I202" s="26"/>
      <c r="J202" s="26"/>
      <c r="K202" s="26"/>
      <c r="L202" s="26"/>
      <c r="M202" s="26"/>
      <c r="N202" s="26"/>
      <c r="O202" s="26"/>
      <c r="P202" s="26"/>
      <c r="Q202" s="27"/>
      <c r="R202" s="27"/>
      <c r="S202" s="24"/>
      <c r="T202" s="24"/>
      <c r="U202" s="140"/>
      <c r="V202" s="140"/>
      <c r="W202" s="140"/>
      <c r="X202" s="140"/>
      <c r="Y202" s="140"/>
      <c r="Z202" s="140"/>
      <c r="AA202" s="140"/>
      <c r="AB202" s="140"/>
    </row>
    <row r="203" spans="1:28" s="28" customFormat="1">
      <c r="A203" s="21"/>
      <c r="B203" s="22"/>
      <c r="C203" s="23"/>
      <c r="D203" s="24"/>
      <c r="E203" s="25"/>
      <c r="F203" s="24"/>
      <c r="G203" s="24"/>
      <c r="H203" s="25"/>
      <c r="I203" s="26"/>
      <c r="J203" s="26"/>
      <c r="K203" s="26"/>
      <c r="L203" s="26"/>
      <c r="M203" s="26"/>
      <c r="N203" s="26"/>
      <c r="O203" s="26"/>
      <c r="P203" s="26"/>
      <c r="Q203" s="27"/>
      <c r="R203" s="27"/>
      <c r="S203" s="24"/>
      <c r="T203" s="24"/>
      <c r="U203" s="140"/>
      <c r="V203" s="140"/>
      <c r="W203" s="140"/>
      <c r="X203" s="140"/>
      <c r="Y203" s="140"/>
      <c r="Z203" s="140"/>
      <c r="AA203" s="140"/>
      <c r="AB203" s="140"/>
    </row>
    <row r="204" spans="1:28" s="28" customFormat="1">
      <c r="A204" s="21"/>
      <c r="B204" s="22"/>
      <c r="C204" s="23"/>
      <c r="D204" s="24"/>
      <c r="E204" s="25"/>
      <c r="F204" s="24"/>
      <c r="G204" s="24"/>
      <c r="H204" s="25"/>
      <c r="I204" s="26"/>
      <c r="J204" s="26"/>
      <c r="K204" s="26"/>
      <c r="L204" s="26"/>
      <c r="M204" s="26"/>
      <c r="N204" s="26"/>
      <c r="O204" s="26"/>
      <c r="P204" s="26"/>
      <c r="Q204" s="27"/>
      <c r="R204" s="27"/>
      <c r="S204" s="24"/>
      <c r="T204" s="24"/>
      <c r="U204" s="140"/>
      <c r="V204" s="140"/>
      <c r="W204" s="140"/>
      <c r="X204" s="140"/>
      <c r="Y204" s="140"/>
      <c r="Z204" s="140"/>
      <c r="AA204" s="140"/>
      <c r="AB204" s="140"/>
    </row>
    <row r="205" spans="1:28" s="28" customFormat="1">
      <c r="A205" s="21"/>
      <c r="B205" s="22"/>
      <c r="C205" s="23"/>
      <c r="D205" s="24"/>
      <c r="E205" s="25"/>
      <c r="F205" s="24"/>
      <c r="G205" s="24"/>
      <c r="H205" s="25"/>
      <c r="I205" s="26"/>
      <c r="J205" s="26"/>
      <c r="K205" s="26"/>
      <c r="L205" s="26"/>
      <c r="M205" s="26"/>
      <c r="N205" s="26"/>
      <c r="O205" s="26"/>
      <c r="P205" s="26"/>
      <c r="Q205" s="27"/>
      <c r="R205" s="27"/>
      <c r="S205" s="24"/>
      <c r="T205" s="24"/>
      <c r="U205" s="140"/>
      <c r="V205" s="140"/>
      <c r="W205" s="140"/>
      <c r="X205" s="140"/>
      <c r="Y205" s="140"/>
      <c r="Z205" s="140"/>
      <c r="AA205" s="140"/>
      <c r="AB205" s="140"/>
    </row>
    <row r="206" spans="1:28" s="28" customFormat="1">
      <c r="A206" s="21"/>
      <c r="B206" s="22"/>
      <c r="C206" s="23"/>
      <c r="D206" s="24"/>
      <c r="E206" s="25"/>
      <c r="F206" s="24"/>
      <c r="G206" s="24"/>
      <c r="H206" s="25"/>
      <c r="I206" s="26"/>
      <c r="J206" s="26"/>
      <c r="K206" s="26"/>
      <c r="L206" s="26"/>
      <c r="M206" s="26"/>
      <c r="N206" s="26"/>
      <c r="O206" s="26"/>
      <c r="P206" s="26"/>
      <c r="Q206" s="27"/>
      <c r="R206" s="27"/>
      <c r="S206" s="24"/>
      <c r="T206" s="24"/>
      <c r="U206" s="140"/>
      <c r="V206" s="140"/>
      <c r="W206" s="140"/>
      <c r="X206" s="140"/>
      <c r="Y206" s="140"/>
      <c r="Z206" s="140"/>
      <c r="AA206" s="140"/>
      <c r="AB206" s="140"/>
    </row>
    <row r="207" spans="1:28" s="28" customFormat="1">
      <c r="A207" s="21"/>
      <c r="B207" s="22"/>
      <c r="C207" s="23"/>
      <c r="D207" s="24"/>
      <c r="E207" s="25"/>
      <c r="F207" s="24"/>
      <c r="G207" s="24"/>
      <c r="H207" s="25"/>
      <c r="I207" s="26"/>
      <c r="J207" s="26"/>
      <c r="K207" s="26"/>
      <c r="L207" s="26"/>
      <c r="M207" s="26"/>
      <c r="N207" s="26"/>
      <c r="O207" s="26"/>
      <c r="P207" s="26"/>
      <c r="Q207" s="27"/>
      <c r="R207" s="27"/>
      <c r="S207" s="24"/>
      <c r="T207" s="24"/>
      <c r="U207" s="140"/>
      <c r="V207" s="140"/>
      <c r="W207" s="140"/>
      <c r="X207" s="140"/>
      <c r="Y207" s="140"/>
      <c r="Z207" s="140"/>
      <c r="AA207" s="140"/>
      <c r="AB207" s="140"/>
    </row>
    <row r="208" spans="1:28" s="28" customFormat="1">
      <c r="A208" s="21"/>
      <c r="B208" s="22"/>
      <c r="C208" s="23"/>
      <c r="D208" s="24"/>
      <c r="E208" s="25"/>
      <c r="F208" s="24"/>
      <c r="G208" s="24"/>
      <c r="H208" s="25"/>
      <c r="I208" s="26"/>
      <c r="J208" s="26"/>
      <c r="K208" s="26"/>
      <c r="L208" s="26"/>
      <c r="M208" s="26"/>
      <c r="N208" s="26"/>
      <c r="O208" s="26"/>
      <c r="P208" s="26"/>
      <c r="Q208" s="27"/>
      <c r="R208" s="27"/>
      <c r="S208" s="24"/>
      <c r="T208" s="24"/>
      <c r="U208" s="140"/>
      <c r="V208" s="140"/>
      <c r="W208" s="140"/>
      <c r="X208" s="140"/>
      <c r="Y208" s="140"/>
      <c r="Z208" s="140"/>
      <c r="AA208" s="140"/>
      <c r="AB208" s="140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  <row r="1467" spans="1:20" s="28" customFormat="1">
      <c r="A1467" s="211"/>
      <c r="B1467" s="212"/>
      <c r="C1467" s="213"/>
      <c r="D1467" s="214"/>
      <c r="E1467" s="215"/>
      <c r="F1467" s="214"/>
      <c r="G1467" s="214"/>
      <c r="H1467" s="215"/>
      <c r="I1467" s="216"/>
      <c r="J1467" s="216"/>
      <c r="K1467" s="216"/>
      <c r="L1467" s="216"/>
      <c r="M1467" s="216"/>
      <c r="N1467" s="216"/>
      <c r="O1467" s="216"/>
      <c r="P1467" s="216"/>
      <c r="Q1467" s="217"/>
      <c r="R1467" s="217"/>
      <c r="S1467" s="214"/>
      <c r="T1467" s="214"/>
    </row>
    <row r="1468" spans="1:20" s="28" customFormat="1">
      <c r="A1468" s="211"/>
      <c r="B1468" s="212"/>
      <c r="C1468" s="213"/>
      <c r="D1468" s="214"/>
      <c r="E1468" s="215"/>
      <c r="F1468" s="214"/>
      <c r="G1468" s="214"/>
      <c r="H1468" s="215"/>
      <c r="I1468" s="216"/>
      <c r="J1468" s="216"/>
      <c r="K1468" s="216"/>
      <c r="L1468" s="216"/>
      <c r="M1468" s="216"/>
      <c r="N1468" s="216"/>
      <c r="O1468" s="216"/>
      <c r="P1468" s="216"/>
      <c r="Q1468" s="217"/>
      <c r="R1468" s="217"/>
      <c r="S1468" s="214"/>
      <c r="T1468" s="214"/>
    </row>
    <row r="1469" spans="1:20" s="28" customFormat="1">
      <c r="A1469" s="211"/>
      <c r="B1469" s="212"/>
      <c r="C1469" s="213"/>
      <c r="D1469" s="214"/>
      <c r="E1469" s="215"/>
      <c r="F1469" s="214"/>
      <c r="G1469" s="214"/>
      <c r="H1469" s="215"/>
      <c r="I1469" s="216"/>
      <c r="J1469" s="216"/>
      <c r="K1469" s="216"/>
      <c r="L1469" s="216"/>
      <c r="M1469" s="216"/>
      <c r="N1469" s="216"/>
      <c r="O1469" s="216"/>
      <c r="P1469" s="216"/>
      <c r="Q1469" s="217"/>
      <c r="R1469" s="217"/>
      <c r="S1469" s="214"/>
      <c r="T1469" s="214"/>
    </row>
    <row r="1470" spans="1:20" s="28" customFormat="1">
      <c r="A1470" s="211"/>
      <c r="B1470" s="212"/>
      <c r="C1470" s="213"/>
      <c r="D1470" s="214"/>
      <c r="E1470" s="215"/>
      <c r="F1470" s="214"/>
      <c r="G1470" s="214"/>
      <c r="H1470" s="215"/>
      <c r="I1470" s="216"/>
      <c r="J1470" s="216"/>
      <c r="K1470" s="216"/>
      <c r="L1470" s="216"/>
      <c r="M1470" s="216"/>
      <c r="N1470" s="216"/>
      <c r="O1470" s="216"/>
      <c r="P1470" s="216"/>
      <c r="Q1470" s="217"/>
      <c r="R1470" s="217"/>
      <c r="S1470" s="214"/>
      <c r="T1470" s="214"/>
    </row>
    <row r="1471" spans="1:20" s="28" customFormat="1">
      <c r="A1471" s="211"/>
      <c r="B1471" s="212"/>
      <c r="C1471" s="213"/>
      <c r="D1471" s="214"/>
      <c r="E1471" s="215"/>
      <c r="F1471" s="214"/>
      <c r="G1471" s="214"/>
      <c r="H1471" s="215"/>
      <c r="I1471" s="216"/>
      <c r="J1471" s="216"/>
      <c r="K1471" s="216"/>
      <c r="L1471" s="216"/>
      <c r="M1471" s="216"/>
      <c r="N1471" s="216"/>
      <c r="O1471" s="216"/>
      <c r="P1471" s="216"/>
      <c r="Q1471" s="217"/>
      <c r="R1471" s="217"/>
      <c r="S1471" s="214"/>
      <c r="T1471" s="214"/>
    </row>
    <row r="1472" spans="1:20" s="28" customFormat="1">
      <c r="A1472" s="211"/>
      <c r="B1472" s="212"/>
      <c r="C1472" s="213"/>
      <c r="D1472" s="214"/>
      <c r="E1472" s="215"/>
      <c r="F1472" s="214"/>
      <c r="G1472" s="214"/>
      <c r="H1472" s="215"/>
      <c r="I1472" s="216"/>
      <c r="J1472" s="216"/>
      <c r="K1472" s="216"/>
      <c r="L1472" s="216"/>
      <c r="M1472" s="216"/>
      <c r="N1472" s="216"/>
      <c r="O1472" s="216"/>
      <c r="P1472" s="216"/>
      <c r="Q1472" s="217"/>
      <c r="R1472" s="217"/>
      <c r="S1472" s="214"/>
      <c r="T1472" s="214"/>
    </row>
    <row r="1473" spans="1:20" s="28" customFormat="1">
      <c r="A1473" s="211"/>
      <c r="B1473" s="212"/>
      <c r="C1473" s="213"/>
      <c r="D1473" s="214"/>
      <c r="E1473" s="215"/>
      <c r="F1473" s="214"/>
      <c r="G1473" s="214"/>
      <c r="H1473" s="215"/>
      <c r="I1473" s="216"/>
      <c r="J1473" s="216"/>
      <c r="K1473" s="216"/>
      <c r="L1473" s="216"/>
      <c r="M1473" s="216"/>
      <c r="N1473" s="216"/>
      <c r="O1473" s="216"/>
      <c r="P1473" s="216"/>
      <c r="Q1473" s="217"/>
      <c r="R1473" s="217"/>
      <c r="S1473" s="214"/>
      <c r="T1473" s="214"/>
    </row>
    <row r="1474" spans="1:20" s="28" customFormat="1">
      <c r="A1474" s="211"/>
      <c r="B1474" s="212"/>
      <c r="C1474" s="213"/>
      <c r="D1474" s="214"/>
      <c r="E1474" s="215"/>
      <c r="F1474" s="214"/>
      <c r="G1474" s="214"/>
      <c r="H1474" s="215"/>
      <c r="I1474" s="216"/>
      <c r="J1474" s="216"/>
      <c r="K1474" s="216"/>
      <c r="L1474" s="216"/>
      <c r="M1474" s="216"/>
      <c r="N1474" s="216"/>
      <c r="O1474" s="216"/>
      <c r="P1474" s="216"/>
      <c r="Q1474" s="217"/>
      <c r="R1474" s="217"/>
      <c r="S1474" s="214"/>
      <c r="T1474" s="214"/>
    </row>
    <row r="1475" spans="1:20" s="28" customFormat="1">
      <c r="A1475" s="211"/>
      <c r="B1475" s="212"/>
      <c r="C1475" s="213"/>
      <c r="D1475" s="214"/>
      <c r="E1475" s="215"/>
      <c r="F1475" s="214"/>
      <c r="G1475" s="214"/>
      <c r="H1475" s="215"/>
      <c r="I1475" s="216"/>
      <c r="J1475" s="216"/>
      <c r="K1475" s="216"/>
      <c r="L1475" s="216"/>
      <c r="M1475" s="216"/>
      <c r="N1475" s="216"/>
      <c r="O1475" s="216"/>
      <c r="P1475" s="216"/>
      <c r="Q1475" s="217"/>
      <c r="R1475" s="217"/>
      <c r="S1475" s="214"/>
      <c r="T1475" s="214"/>
    </row>
    <row r="1476" spans="1:20" s="28" customFormat="1">
      <c r="A1476" s="211"/>
      <c r="B1476" s="212"/>
      <c r="C1476" s="213"/>
      <c r="D1476" s="214"/>
      <c r="E1476" s="215"/>
      <c r="F1476" s="214"/>
      <c r="G1476" s="214"/>
      <c r="H1476" s="215"/>
      <c r="I1476" s="216"/>
      <c r="J1476" s="216"/>
      <c r="K1476" s="216"/>
      <c r="L1476" s="216"/>
      <c r="M1476" s="216"/>
      <c r="N1476" s="216"/>
      <c r="O1476" s="216"/>
      <c r="P1476" s="216"/>
      <c r="Q1476" s="217"/>
      <c r="R1476" s="217"/>
      <c r="S1476" s="214"/>
      <c r="T1476" s="214"/>
    </row>
    <row r="1477" spans="1:20" s="28" customFormat="1">
      <c r="A1477" s="211"/>
      <c r="B1477" s="212"/>
      <c r="C1477" s="213"/>
      <c r="D1477" s="214"/>
      <c r="E1477" s="215"/>
      <c r="F1477" s="214"/>
      <c r="G1477" s="214"/>
      <c r="H1477" s="215"/>
      <c r="I1477" s="216"/>
      <c r="J1477" s="216"/>
      <c r="K1477" s="216"/>
      <c r="L1477" s="216"/>
      <c r="M1477" s="216"/>
      <c r="N1477" s="216"/>
      <c r="O1477" s="216"/>
      <c r="P1477" s="216"/>
      <c r="Q1477" s="217"/>
      <c r="R1477" s="217"/>
      <c r="S1477" s="214"/>
      <c r="T1477" s="214"/>
    </row>
    <row r="1478" spans="1:20" s="28" customFormat="1">
      <c r="A1478" s="211"/>
      <c r="B1478" s="212"/>
      <c r="C1478" s="213"/>
      <c r="D1478" s="214"/>
      <c r="E1478" s="215"/>
      <c r="F1478" s="214"/>
      <c r="G1478" s="214"/>
      <c r="H1478" s="215"/>
      <c r="I1478" s="216"/>
      <c r="J1478" s="216"/>
      <c r="K1478" s="216"/>
      <c r="L1478" s="216"/>
      <c r="M1478" s="216"/>
      <c r="N1478" s="216"/>
      <c r="O1478" s="216"/>
      <c r="P1478" s="216"/>
      <c r="Q1478" s="217"/>
      <c r="R1478" s="217"/>
      <c r="S1478" s="214"/>
      <c r="T1478" s="214"/>
    </row>
    <row r="1479" spans="1:20" s="28" customFormat="1">
      <c r="A1479" s="211"/>
      <c r="B1479" s="212"/>
      <c r="C1479" s="213"/>
      <c r="D1479" s="214"/>
      <c r="E1479" s="215"/>
      <c r="F1479" s="214"/>
      <c r="G1479" s="214"/>
      <c r="H1479" s="215"/>
      <c r="I1479" s="216"/>
      <c r="J1479" s="216"/>
      <c r="K1479" s="216"/>
      <c r="L1479" s="216"/>
      <c r="M1479" s="216"/>
      <c r="N1479" s="216"/>
      <c r="O1479" s="216"/>
      <c r="P1479" s="216"/>
      <c r="Q1479" s="217"/>
      <c r="R1479" s="217"/>
      <c r="S1479" s="214"/>
      <c r="T1479" s="214"/>
    </row>
    <row r="1480" spans="1:20" s="28" customFormat="1">
      <c r="A1480" s="211"/>
      <c r="B1480" s="212"/>
      <c r="C1480" s="213"/>
      <c r="D1480" s="214"/>
      <c r="E1480" s="215"/>
      <c r="F1480" s="214"/>
      <c r="G1480" s="214"/>
      <c r="H1480" s="215"/>
      <c r="I1480" s="216"/>
      <c r="J1480" s="216"/>
      <c r="K1480" s="216"/>
      <c r="L1480" s="216"/>
      <c r="M1480" s="216"/>
      <c r="N1480" s="216"/>
      <c r="O1480" s="216"/>
      <c r="P1480" s="216"/>
      <c r="Q1480" s="217"/>
      <c r="R1480" s="217"/>
      <c r="S1480" s="214"/>
      <c r="T1480" s="214"/>
    </row>
    <row r="1481" spans="1:20" s="28" customFormat="1">
      <c r="A1481" s="211"/>
      <c r="B1481" s="212"/>
      <c r="C1481" s="213"/>
      <c r="D1481" s="214"/>
      <c r="E1481" s="215"/>
      <c r="F1481" s="214"/>
      <c r="G1481" s="214"/>
      <c r="H1481" s="215"/>
      <c r="I1481" s="216"/>
      <c r="J1481" s="216"/>
      <c r="K1481" s="216"/>
      <c r="L1481" s="216"/>
      <c r="M1481" s="216"/>
      <c r="N1481" s="216"/>
      <c r="O1481" s="216"/>
      <c r="P1481" s="216"/>
      <c r="Q1481" s="217"/>
      <c r="R1481" s="217"/>
      <c r="S1481" s="214"/>
      <c r="T1481" s="214"/>
    </row>
    <row r="1482" spans="1:20" s="28" customFormat="1">
      <c r="A1482" s="211"/>
      <c r="B1482" s="212"/>
      <c r="C1482" s="213"/>
      <c r="D1482" s="214"/>
      <c r="E1482" s="215"/>
      <c r="F1482" s="214"/>
      <c r="G1482" s="214"/>
      <c r="H1482" s="215"/>
      <c r="I1482" s="216"/>
      <c r="J1482" s="216"/>
      <c r="K1482" s="216"/>
      <c r="L1482" s="216"/>
      <c r="M1482" s="216"/>
      <c r="N1482" s="216"/>
      <c r="O1482" s="216"/>
      <c r="P1482" s="216"/>
      <c r="Q1482" s="217"/>
      <c r="R1482" s="217"/>
      <c r="S1482" s="214"/>
      <c r="T1482" s="214"/>
    </row>
    <row r="1483" spans="1:20" s="28" customFormat="1">
      <c r="A1483" s="211"/>
      <c r="B1483" s="212"/>
      <c r="C1483" s="213"/>
      <c r="D1483" s="214"/>
      <c r="E1483" s="215"/>
      <c r="F1483" s="214"/>
      <c r="G1483" s="214"/>
      <c r="H1483" s="215"/>
      <c r="I1483" s="216"/>
      <c r="J1483" s="216"/>
      <c r="K1483" s="216"/>
      <c r="L1483" s="216"/>
      <c r="M1483" s="216"/>
      <c r="N1483" s="216"/>
      <c r="O1483" s="216"/>
      <c r="P1483" s="216"/>
      <c r="Q1483" s="217"/>
      <c r="R1483" s="217"/>
      <c r="S1483" s="214"/>
      <c r="T1483" s="214"/>
    </row>
    <row r="1484" spans="1:20" s="28" customFormat="1">
      <c r="A1484" s="211"/>
      <c r="B1484" s="212"/>
      <c r="C1484" s="213"/>
      <c r="D1484" s="214"/>
      <c r="E1484" s="215"/>
      <c r="F1484" s="214"/>
      <c r="G1484" s="214"/>
      <c r="H1484" s="215"/>
      <c r="I1484" s="216"/>
      <c r="J1484" s="216"/>
      <c r="K1484" s="216"/>
      <c r="L1484" s="216"/>
      <c r="M1484" s="216"/>
      <c r="N1484" s="216"/>
      <c r="O1484" s="216"/>
      <c r="P1484" s="216"/>
      <c r="Q1484" s="217"/>
      <c r="R1484" s="217"/>
      <c r="S1484" s="214"/>
      <c r="T1484" s="214"/>
    </row>
    <row r="1485" spans="1:20" s="28" customFormat="1">
      <c r="A1485" s="211"/>
      <c r="B1485" s="212"/>
      <c r="C1485" s="213"/>
      <c r="D1485" s="214"/>
      <c r="E1485" s="215"/>
      <c r="F1485" s="214"/>
      <c r="G1485" s="214"/>
      <c r="H1485" s="215"/>
      <c r="I1485" s="216"/>
      <c r="J1485" s="216"/>
      <c r="K1485" s="216"/>
      <c r="L1485" s="216"/>
      <c r="M1485" s="216"/>
      <c r="N1485" s="216"/>
      <c r="O1485" s="216"/>
      <c r="P1485" s="216"/>
      <c r="Q1485" s="217"/>
      <c r="R1485" s="217"/>
      <c r="S1485" s="214"/>
      <c r="T1485" s="214"/>
    </row>
    <row r="1486" spans="1:20" s="28" customFormat="1">
      <c r="A1486" s="211"/>
      <c r="B1486" s="212"/>
      <c r="C1486" s="213"/>
      <c r="D1486" s="214"/>
      <c r="E1486" s="215"/>
      <c r="F1486" s="214"/>
      <c r="G1486" s="214"/>
      <c r="H1486" s="215"/>
      <c r="I1486" s="216"/>
      <c r="J1486" s="216"/>
      <c r="K1486" s="216"/>
      <c r="L1486" s="216"/>
      <c r="M1486" s="216"/>
      <c r="N1486" s="216"/>
      <c r="O1486" s="216"/>
      <c r="P1486" s="216"/>
      <c r="Q1486" s="217"/>
      <c r="R1486" s="217"/>
      <c r="S1486" s="214"/>
      <c r="T1486" s="214"/>
    </row>
    <row r="1487" spans="1:20" s="28" customFormat="1">
      <c r="A1487" s="211"/>
      <c r="B1487" s="212"/>
      <c r="C1487" s="213"/>
      <c r="D1487" s="214"/>
      <c r="E1487" s="215"/>
      <c r="F1487" s="214"/>
      <c r="G1487" s="214"/>
      <c r="H1487" s="215"/>
      <c r="I1487" s="216"/>
      <c r="J1487" s="216"/>
      <c r="K1487" s="216"/>
      <c r="L1487" s="216"/>
      <c r="M1487" s="216"/>
      <c r="N1487" s="216"/>
      <c r="O1487" s="216"/>
      <c r="P1487" s="216"/>
      <c r="Q1487" s="217"/>
      <c r="R1487" s="217"/>
      <c r="S1487" s="214"/>
      <c r="T1487" s="214"/>
    </row>
    <row r="1488" spans="1:20" s="28" customFormat="1">
      <c r="A1488" s="211"/>
      <c r="B1488" s="212"/>
      <c r="C1488" s="213"/>
      <c r="D1488" s="214"/>
      <c r="E1488" s="215"/>
      <c r="F1488" s="214"/>
      <c r="G1488" s="214"/>
      <c r="H1488" s="215"/>
      <c r="I1488" s="216"/>
      <c r="J1488" s="216"/>
      <c r="K1488" s="216"/>
      <c r="L1488" s="216"/>
      <c r="M1488" s="216"/>
      <c r="N1488" s="216"/>
      <c r="O1488" s="216"/>
      <c r="P1488" s="216"/>
      <c r="Q1488" s="217"/>
      <c r="R1488" s="217"/>
      <c r="S1488" s="214"/>
      <c r="T1488" s="214"/>
    </row>
    <row r="1489" spans="1:20" s="28" customFormat="1">
      <c r="A1489" s="211"/>
      <c r="B1489" s="212"/>
      <c r="C1489" s="213"/>
      <c r="D1489" s="214"/>
      <c r="E1489" s="215"/>
      <c r="F1489" s="214"/>
      <c r="G1489" s="214"/>
      <c r="H1489" s="215"/>
      <c r="I1489" s="216"/>
      <c r="J1489" s="216"/>
      <c r="K1489" s="216"/>
      <c r="L1489" s="216"/>
      <c r="M1489" s="216"/>
      <c r="N1489" s="216"/>
      <c r="O1489" s="216"/>
      <c r="P1489" s="216"/>
      <c r="Q1489" s="217"/>
      <c r="R1489" s="217"/>
      <c r="S1489" s="214"/>
      <c r="T1489" s="214"/>
    </row>
    <row r="1490" spans="1:20" s="28" customFormat="1">
      <c r="A1490" s="211"/>
      <c r="B1490" s="212"/>
      <c r="C1490" s="213"/>
      <c r="D1490" s="214"/>
      <c r="E1490" s="215"/>
      <c r="F1490" s="214"/>
      <c r="G1490" s="214"/>
      <c r="H1490" s="215"/>
      <c r="I1490" s="216"/>
      <c r="J1490" s="216"/>
      <c r="K1490" s="216"/>
      <c r="L1490" s="216"/>
      <c r="M1490" s="216"/>
      <c r="N1490" s="216"/>
      <c r="O1490" s="216"/>
      <c r="P1490" s="216"/>
      <c r="Q1490" s="217"/>
      <c r="R1490" s="217"/>
      <c r="S1490" s="214"/>
      <c r="T1490" s="214"/>
    </row>
    <row r="1491" spans="1:20" s="28" customFormat="1">
      <c r="A1491" s="211"/>
      <c r="B1491" s="212"/>
      <c r="C1491" s="213"/>
      <c r="D1491" s="214"/>
      <c r="E1491" s="215"/>
      <c r="F1491" s="214"/>
      <c r="G1491" s="214"/>
      <c r="H1491" s="215"/>
      <c r="I1491" s="216"/>
      <c r="J1491" s="216"/>
      <c r="K1491" s="216"/>
      <c r="L1491" s="216"/>
      <c r="M1491" s="216"/>
      <c r="N1491" s="216"/>
      <c r="O1491" s="216"/>
      <c r="P1491" s="216"/>
      <c r="Q1491" s="217"/>
      <c r="R1491" s="217"/>
      <c r="S1491" s="214"/>
      <c r="T1491" s="214"/>
    </row>
    <row r="1492" spans="1:20" s="28" customFormat="1">
      <c r="A1492" s="211"/>
      <c r="B1492" s="212"/>
      <c r="C1492" s="213"/>
      <c r="D1492" s="214"/>
      <c r="E1492" s="215"/>
      <c r="F1492" s="214"/>
      <c r="G1492" s="214"/>
      <c r="H1492" s="215"/>
      <c r="I1492" s="216"/>
      <c r="J1492" s="216"/>
      <c r="K1492" s="216"/>
      <c r="L1492" s="216"/>
      <c r="M1492" s="216"/>
      <c r="N1492" s="216"/>
      <c r="O1492" s="216"/>
      <c r="P1492" s="216"/>
      <c r="Q1492" s="217"/>
      <c r="R1492" s="217"/>
      <c r="S1492" s="214"/>
      <c r="T1492" s="214"/>
    </row>
    <row r="1493" spans="1:20" s="28" customFormat="1">
      <c r="A1493" s="211"/>
      <c r="B1493" s="212"/>
      <c r="C1493" s="213"/>
      <c r="D1493" s="214"/>
      <c r="E1493" s="215"/>
      <c r="F1493" s="214"/>
      <c r="G1493" s="214"/>
      <c r="H1493" s="215"/>
      <c r="I1493" s="216"/>
      <c r="J1493" s="216"/>
      <c r="K1493" s="216"/>
      <c r="L1493" s="216"/>
      <c r="M1493" s="216"/>
      <c r="N1493" s="216"/>
      <c r="O1493" s="216"/>
      <c r="P1493" s="216"/>
      <c r="Q1493" s="217"/>
      <c r="R1493" s="217"/>
      <c r="S1493" s="214"/>
      <c r="T1493" s="214"/>
    </row>
    <row r="1494" spans="1:20" s="28" customFormat="1">
      <c r="A1494" s="211"/>
      <c r="B1494" s="212"/>
      <c r="C1494" s="213"/>
      <c r="D1494" s="214"/>
      <c r="E1494" s="215"/>
      <c r="F1494" s="214"/>
      <c r="G1494" s="214"/>
      <c r="H1494" s="215"/>
      <c r="I1494" s="216"/>
      <c r="J1494" s="216"/>
      <c r="K1494" s="216"/>
      <c r="L1494" s="216"/>
      <c r="M1494" s="216"/>
      <c r="N1494" s="216"/>
      <c r="O1494" s="216"/>
      <c r="P1494" s="216"/>
      <c r="Q1494" s="217"/>
      <c r="R1494" s="217"/>
      <c r="S1494" s="214"/>
      <c r="T1494" s="214"/>
    </row>
    <row r="1495" spans="1:20" s="28" customFormat="1">
      <c r="A1495" s="211"/>
      <c r="B1495" s="212"/>
      <c r="C1495" s="213"/>
      <c r="D1495" s="214"/>
      <c r="E1495" s="215"/>
      <c r="F1495" s="214"/>
      <c r="G1495" s="214"/>
      <c r="H1495" s="215"/>
      <c r="I1495" s="216"/>
      <c r="J1495" s="216"/>
      <c r="K1495" s="216"/>
      <c r="L1495" s="216"/>
      <c r="M1495" s="216"/>
      <c r="N1495" s="216"/>
      <c r="O1495" s="216"/>
      <c r="P1495" s="216"/>
      <c r="Q1495" s="217"/>
      <c r="R1495" s="217"/>
      <c r="S1495" s="214"/>
      <c r="T1495" s="214"/>
    </row>
    <row r="1496" spans="1:20" s="28" customFormat="1">
      <c r="A1496" s="211"/>
      <c r="B1496" s="212"/>
      <c r="C1496" s="213"/>
      <c r="D1496" s="214"/>
      <c r="E1496" s="215"/>
      <c r="F1496" s="214"/>
      <c r="G1496" s="214"/>
      <c r="H1496" s="215"/>
      <c r="I1496" s="216"/>
      <c r="J1496" s="216"/>
      <c r="K1496" s="216"/>
      <c r="L1496" s="216"/>
      <c r="M1496" s="216"/>
      <c r="N1496" s="216"/>
      <c r="O1496" s="216"/>
      <c r="P1496" s="216"/>
      <c r="Q1496" s="217"/>
      <c r="R1496" s="217"/>
      <c r="S1496" s="214"/>
      <c r="T1496" s="214"/>
    </row>
    <row r="1497" spans="1:20" s="28" customFormat="1">
      <c r="A1497" s="211"/>
      <c r="B1497" s="212"/>
      <c r="C1497" s="213"/>
      <c r="D1497" s="214"/>
      <c r="E1497" s="215"/>
      <c r="F1497" s="214"/>
      <c r="G1497" s="214"/>
      <c r="H1497" s="215"/>
      <c r="I1497" s="216"/>
      <c r="J1497" s="216"/>
      <c r="K1497" s="216"/>
      <c r="L1497" s="216"/>
      <c r="M1497" s="216"/>
      <c r="N1497" s="216"/>
      <c r="O1497" s="216"/>
      <c r="P1497" s="216"/>
      <c r="Q1497" s="217"/>
      <c r="R1497" s="217"/>
      <c r="S1497" s="214"/>
      <c r="T1497" s="214"/>
    </row>
    <row r="1498" spans="1:20" s="28" customFormat="1">
      <c r="A1498" s="211"/>
      <c r="B1498" s="212"/>
      <c r="C1498" s="213"/>
      <c r="D1498" s="214"/>
      <c r="E1498" s="215"/>
      <c r="F1498" s="214"/>
      <c r="G1498" s="214"/>
      <c r="H1498" s="215"/>
      <c r="I1498" s="216"/>
      <c r="J1498" s="216"/>
      <c r="K1498" s="216"/>
      <c r="L1498" s="216"/>
      <c r="M1498" s="216"/>
      <c r="N1498" s="216"/>
      <c r="O1498" s="216"/>
      <c r="P1498" s="216"/>
      <c r="Q1498" s="217"/>
      <c r="R1498" s="217"/>
      <c r="S1498" s="214"/>
      <c r="T1498" s="214"/>
    </row>
    <row r="1499" spans="1:20" s="28" customFormat="1">
      <c r="A1499" s="211"/>
      <c r="B1499" s="212"/>
      <c r="C1499" s="213"/>
      <c r="D1499" s="214"/>
      <c r="E1499" s="215"/>
      <c r="F1499" s="214"/>
      <c r="G1499" s="214"/>
      <c r="H1499" s="215"/>
      <c r="I1499" s="216"/>
      <c r="J1499" s="216"/>
      <c r="K1499" s="216"/>
      <c r="L1499" s="216"/>
      <c r="M1499" s="216"/>
      <c r="N1499" s="216"/>
      <c r="O1499" s="216"/>
      <c r="P1499" s="216"/>
      <c r="Q1499" s="217"/>
      <c r="R1499" s="217"/>
      <c r="S1499" s="214"/>
      <c r="T1499" s="214"/>
    </row>
    <row r="1500" spans="1:20" s="28" customFormat="1">
      <c r="A1500" s="211"/>
      <c r="B1500" s="212"/>
      <c r="C1500" s="213"/>
      <c r="D1500" s="214"/>
      <c r="E1500" s="215"/>
      <c r="F1500" s="214"/>
      <c r="G1500" s="214"/>
      <c r="H1500" s="215"/>
      <c r="I1500" s="216"/>
      <c r="J1500" s="216"/>
      <c r="K1500" s="216"/>
      <c r="L1500" s="216"/>
      <c r="M1500" s="216"/>
      <c r="N1500" s="216"/>
      <c r="O1500" s="216"/>
      <c r="P1500" s="216"/>
      <c r="Q1500" s="217"/>
      <c r="R1500" s="217"/>
      <c r="S1500" s="214"/>
      <c r="T1500" s="214"/>
    </row>
    <row r="1501" spans="1:20" s="28" customFormat="1">
      <c r="A1501" s="211"/>
      <c r="B1501" s="212"/>
      <c r="C1501" s="213"/>
      <c r="D1501" s="214"/>
      <c r="E1501" s="215"/>
      <c r="F1501" s="214"/>
      <c r="G1501" s="214"/>
      <c r="H1501" s="215"/>
      <c r="I1501" s="216"/>
      <c r="J1501" s="216"/>
      <c r="K1501" s="216"/>
      <c r="L1501" s="216"/>
      <c r="M1501" s="216"/>
      <c r="N1501" s="216"/>
      <c r="O1501" s="216"/>
      <c r="P1501" s="216"/>
      <c r="Q1501" s="217"/>
      <c r="R1501" s="217"/>
      <c r="S1501" s="214"/>
      <c r="T1501" s="214"/>
    </row>
    <row r="1502" spans="1:20" s="28" customFormat="1">
      <c r="A1502" s="211"/>
      <c r="B1502" s="212"/>
      <c r="C1502" s="213"/>
      <c r="D1502" s="214"/>
      <c r="E1502" s="215"/>
      <c r="F1502" s="214"/>
      <c r="G1502" s="214"/>
      <c r="H1502" s="215"/>
      <c r="I1502" s="216"/>
      <c r="J1502" s="216"/>
      <c r="K1502" s="216"/>
      <c r="L1502" s="216"/>
      <c r="M1502" s="216"/>
      <c r="N1502" s="216"/>
      <c r="O1502" s="216"/>
      <c r="P1502" s="216"/>
      <c r="Q1502" s="217"/>
      <c r="R1502" s="217"/>
      <c r="S1502" s="214"/>
      <c r="T1502" s="214"/>
    </row>
    <row r="1503" spans="1:20" s="28" customFormat="1">
      <c r="A1503" s="211"/>
      <c r="B1503" s="212"/>
      <c r="C1503" s="213"/>
      <c r="D1503" s="214"/>
      <c r="E1503" s="215"/>
      <c r="F1503" s="214"/>
      <c r="G1503" s="214"/>
      <c r="H1503" s="215"/>
      <c r="I1503" s="216"/>
      <c r="J1503" s="216"/>
      <c r="K1503" s="216"/>
      <c r="L1503" s="216"/>
      <c r="M1503" s="216"/>
      <c r="N1503" s="216"/>
      <c r="O1503" s="216"/>
      <c r="P1503" s="216"/>
      <c r="Q1503" s="217"/>
      <c r="R1503" s="217"/>
      <c r="S1503" s="214"/>
      <c r="T1503" s="214"/>
    </row>
    <row r="1504" spans="1:20" s="28" customFormat="1">
      <c r="A1504" s="211"/>
      <c r="B1504" s="212"/>
      <c r="C1504" s="213"/>
      <c r="D1504" s="214"/>
      <c r="E1504" s="215"/>
      <c r="F1504" s="214"/>
      <c r="G1504" s="214"/>
      <c r="H1504" s="215"/>
      <c r="I1504" s="216"/>
      <c r="J1504" s="216"/>
      <c r="K1504" s="216"/>
      <c r="L1504" s="216"/>
      <c r="M1504" s="216"/>
      <c r="N1504" s="216"/>
      <c r="O1504" s="216"/>
      <c r="P1504" s="216"/>
      <c r="Q1504" s="217"/>
      <c r="R1504" s="217"/>
      <c r="S1504" s="214"/>
      <c r="T1504" s="214"/>
    </row>
    <row r="1505" spans="1:20" s="28" customFormat="1">
      <c r="A1505" s="211"/>
      <c r="B1505" s="212"/>
      <c r="C1505" s="213"/>
      <c r="D1505" s="214"/>
      <c r="E1505" s="215"/>
      <c r="F1505" s="214"/>
      <c r="G1505" s="214"/>
      <c r="H1505" s="215"/>
      <c r="I1505" s="216"/>
      <c r="J1505" s="216"/>
      <c r="K1505" s="216"/>
      <c r="L1505" s="216"/>
      <c r="M1505" s="216"/>
      <c r="N1505" s="216"/>
      <c r="O1505" s="216"/>
      <c r="P1505" s="216"/>
      <c r="Q1505" s="217"/>
      <c r="R1505" s="217"/>
      <c r="S1505" s="214"/>
      <c r="T1505" s="214"/>
    </row>
    <row r="1506" spans="1:20" s="28" customFormat="1">
      <c r="A1506" s="211"/>
      <c r="B1506" s="212"/>
      <c r="C1506" s="213"/>
      <c r="D1506" s="214"/>
      <c r="E1506" s="215"/>
      <c r="F1506" s="214"/>
      <c r="G1506" s="214"/>
      <c r="H1506" s="215"/>
      <c r="I1506" s="216"/>
      <c r="J1506" s="216"/>
      <c r="K1506" s="216"/>
      <c r="L1506" s="216"/>
      <c r="M1506" s="216"/>
      <c r="N1506" s="216"/>
      <c r="O1506" s="216"/>
      <c r="P1506" s="216"/>
      <c r="Q1506" s="217"/>
      <c r="R1506" s="217"/>
      <c r="S1506" s="214"/>
      <c r="T1506" s="214"/>
    </row>
    <row r="1507" spans="1:20" s="28" customFormat="1">
      <c r="A1507" s="211"/>
      <c r="B1507" s="212"/>
      <c r="C1507" s="213"/>
      <c r="D1507" s="214"/>
      <c r="E1507" s="215"/>
      <c r="F1507" s="214"/>
      <c r="G1507" s="214"/>
      <c r="H1507" s="215"/>
      <c r="I1507" s="216"/>
      <c r="J1507" s="216"/>
      <c r="K1507" s="216"/>
      <c r="L1507" s="216"/>
      <c r="M1507" s="216"/>
      <c r="N1507" s="216"/>
      <c r="O1507" s="216"/>
      <c r="P1507" s="216"/>
      <c r="Q1507" s="217"/>
      <c r="R1507" s="217"/>
      <c r="S1507" s="214"/>
      <c r="T1507" s="214"/>
    </row>
    <row r="1508" spans="1:20" s="28" customFormat="1">
      <c r="A1508" s="211"/>
      <c r="B1508" s="212"/>
      <c r="C1508" s="213"/>
      <c r="D1508" s="214"/>
      <c r="E1508" s="215"/>
      <c r="F1508" s="214"/>
      <c r="G1508" s="214"/>
      <c r="H1508" s="215"/>
      <c r="I1508" s="216"/>
      <c r="J1508" s="216"/>
      <c r="K1508" s="216"/>
      <c r="L1508" s="216"/>
      <c r="M1508" s="216"/>
      <c r="N1508" s="216"/>
      <c r="O1508" s="216"/>
      <c r="P1508" s="216"/>
      <c r="Q1508" s="217"/>
      <c r="R1508" s="217"/>
      <c r="S1508" s="214"/>
      <c r="T1508" s="214"/>
    </row>
    <row r="1509" spans="1:20" s="28" customFormat="1">
      <c r="A1509" s="211"/>
      <c r="B1509" s="212"/>
      <c r="C1509" s="213"/>
      <c r="D1509" s="214"/>
      <c r="E1509" s="215"/>
      <c r="F1509" s="214"/>
      <c r="G1509" s="214"/>
      <c r="H1509" s="215"/>
      <c r="I1509" s="216"/>
      <c r="J1509" s="216"/>
      <c r="K1509" s="216"/>
      <c r="L1509" s="216"/>
      <c r="M1509" s="216"/>
      <c r="N1509" s="216"/>
      <c r="O1509" s="216"/>
      <c r="P1509" s="216"/>
      <c r="Q1509" s="217"/>
      <c r="R1509" s="217"/>
      <c r="S1509" s="214"/>
      <c r="T1509" s="214"/>
    </row>
    <row r="1510" spans="1:20" s="28" customFormat="1">
      <c r="A1510" s="211"/>
      <c r="B1510" s="212"/>
      <c r="C1510" s="213"/>
      <c r="D1510" s="214"/>
      <c r="E1510" s="215"/>
      <c r="F1510" s="214"/>
      <c r="G1510" s="214"/>
      <c r="H1510" s="215"/>
      <c r="I1510" s="216"/>
      <c r="J1510" s="216"/>
      <c r="K1510" s="216"/>
      <c r="L1510" s="216"/>
      <c r="M1510" s="216"/>
      <c r="N1510" s="216"/>
      <c r="O1510" s="216"/>
      <c r="P1510" s="216"/>
      <c r="Q1510" s="217"/>
      <c r="R1510" s="217"/>
      <c r="S1510" s="214"/>
      <c r="T1510" s="214"/>
    </row>
    <row r="1511" spans="1:20" s="28" customFormat="1">
      <c r="A1511" s="211"/>
      <c r="B1511" s="212"/>
      <c r="C1511" s="213"/>
      <c r="D1511" s="214"/>
      <c r="E1511" s="215"/>
      <c r="F1511" s="214"/>
      <c r="G1511" s="214"/>
      <c r="H1511" s="215"/>
      <c r="I1511" s="216"/>
      <c r="J1511" s="216"/>
      <c r="K1511" s="216"/>
      <c r="L1511" s="216"/>
      <c r="M1511" s="216"/>
      <c r="N1511" s="216"/>
      <c r="O1511" s="216"/>
      <c r="P1511" s="216"/>
      <c r="Q1511" s="217"/>
      <c r="R1511" s="217"/>
      <c r="S1511" s="214"/>
      <c r="T1511" s="214"/>
    </row>
    <row r="1512" spans="1:20" s="28" customFormat="1">
      <c r="A1512" s="211"/>
      <c r="B1512" s="212"/>
      <c r="C1512" s="213"/>
      <c r="D1512" s="214"/>
      <c r="E1512" s="215"/>
      <c r="F1512" s="214"/>
      <c r="G1512" s="214"/>
      <c r="H1512" s="215"/>
      <c r="I1512" s="216"/>
      <c r="J1512" s="216"/>
      <c r="K1512" s="216"/>
      <c r="L1512" s="216"/>
      <c r="M1512" s="216"/>
      <c r="N1512" s="216"/>
      <c r="O1512" s="216"/>
      <c r="P1512" s="216"/>
      <c r="Q1512" s="217"/>
      <c r="R1512" s="217"/>
      <c r="S1512" s="214"/>
      <c r="T1512" s="214"/>
    </row>
    <row r="1513" spans="1:20" s="28" customFormat="1">
      <c r="A1513" s="211"/>
      <c r="B1513" s="212"/>
      <c r="C1513" s="213"/>
      <c r="D1513" s="214"/>
      <c r="E1513" s="215"/>
      <c r="F1513" s="214"/>
      <c r="G1513" s="214"/>
      <c r="H1513" s="215"/>
      <c r="I1513" s="216"/>
      <c r="J1513" s="216"/>
      <c r="K1513" s="216"/>
      <c r="L1513" s="216"/>
      <c r="M1513" s="216"/>
      <c r="N1513" s="216"/>
      <c r="O1513" s="216"/>
      <c r="P1513" s="216"/>
      <c r="Q1513" s="217"/>
      <c r="R1513" s="217"/>
      <c r="S1513" s="214"/>
      <c r="T1513" s="214"/>
    </row>
    <row r="1514" spans="1:20" s="28" customFormat="1">
      <c r="A1514" s="211"/>
      <c r="B1514" s="212"/>
      <c r="C1514" s="213"/>
      <c r="D1514" s="214"/>
      <c r="E1514" s="215"/>
      <c r="F1514" s="214"/>
      <c r="G1514" s="214"/>
      <c r="H1514" s="215"/>
      <c r="I1514" s="216"/>
      <c r="J1514" s="216"/>
      <c r="K1514" s="216"/>
      <c r="L1514" s="216"/>
      <c r="M1514" s="216"/>
      <c r="N1514" s="216"/>
      <c r="O1514" s="216"/>
      <c r="P1514" s="216"/>
      <c r="Q1514" s="217"/>
      <c r="R1514" s="217"/>
      <c r="S1514" s="214"/>
      <c r="T1514" s="214"/>
    </row>
    <row r="1515" spans="1:20" s="28" customFormat="1">
      <c r="A1515" s="211"/>
      <c r="B1515" s="212"/>
      <c r="C1515" s="213"/>
      <c r="D1515" s="214"/>
      <c r="E1515" s="215"/>
      <c r="F1515" s="214"/>
      <c r="G1515" s="214"/>
      <c r="H1515" s="215"/>
      <c r="I1515" s="216"/>
      <c r="J1515" s="216"/>
      <c r="K1515" s="216"/>
      <c r="L1515" s="216"/>
      <c r="M1515" s="216"/>
      <c r="N1515" s="216"/>
      <c r="O1515" s="216"/>
      <c r="P1515" s="216"/>
      <c r="Q1515" s="217"/>
      <c r="R1515" s="217"/>
      <c r="S1515" s="214"/>
      <c r="T1515" s="214"/>
    </row>
    <row r="1516" spans="1:20" s="28" customFormat="1">
      <c r="A1516" s="211"/>
      <c r="B1516" s="212"/>
      <c r="C1516" s="213"/>
      <c r="D1516" s="214"/>
      <c r="E1516" s="215"/>
      <c r="F1516" s="214"/>
      <c r="G1516" s="214"/>
      <c r="H1516" s="215"/>
      <c r="I1516" s="216"/>
      <c r="J1516" s="216"/>
      <c r="K1516" s="216"/>
      <c r="L1516" s="216"/>
      <c r="M1516" s="216"/>
      <c r="N1516" s="216"/>
      <c r="O1516" s="216"/>
      <c r="P1516" s="216"/>
      <c r="Q1516" s="217"/>
      <c r="R1516" s="217"/>
      <c r="S1516" s="214"/>
      <c r="T1516" s="214"/>
    </row>
    <row r="1517" spans="1:20" s="28" customFormat="1">
      <c r="A1517" s="211"/>
      <c r="B1517" s="212"/>
      <c r="C1517" s="213"/>
      <c r="D1517" s="214"/>
      <c r="E1517" s="215"/>
      <c r="F1517" s="214"/>
      <c r="G1517" s="214"/>
      <c r="H1517" s="215"/>
      <c r="I1517" s="216"/>
      <c r="J1517" s="216"/>
      <c r="K1517" s="216"/>
      <c r="L1517" s="216"/>
      <c r="M1517" s="216"/>
      <c r="N1517" s="216"/>
      <c r="O1517" s="216"/>
      <c r="P1517" s="216"/>
      <c r="Q1517" s="217"/>
      <c r="R1517" s="217"/>
      <c r="S1517" s="214"/>
      <c r="T1517" s="214"/>
    </row>
    <row r="1518" spans="1:20" s="28" customFormat="1">
      <c r="A1518" s="211"/>
      <c r="B1518" s="212"/>
      <c r="C1518" s="213"/>
      <c r="D1518" s="214"/>
      <c r="E1518" s="215"/>
      <c r="F1518" s="214"/>
      <c r="G1518" s="214"/>
      <c r="H1518" s="215"/>
      <c r="I1518" s="216"/>
      <c r="J1518" s="216"/>
      <c r="K1518" s="216"/>
      <c r="L1518" s="216"/>
      <c r="M1518" s="216"/>
      <c r="N1518" s="216"/>
      <c r="O1518" s="216"/>
      <c r="P1518" s="216"/>
      <c r="Q1518" s="217"/>
      <c r="R1518" s="217"/>
      <c r="S1518" s="214"/>
      <c r="T1518" s="214"/>
    </row>
    <row r="1519" spans="1:20" s="28" customFormat="1">
      <c r="A1519" s="211"/>
      <c r="B1519" s="212"/>
      <c r="C1519" s="213"/>
      <c r="D1519" s="214"/>
      <c r="E1519" s="215"/>
      <c r="F1519" s="214"/>
      <c r="G1519" s="214"/>
      <c r="H1519" s="215"/>
      <c r="I1519" s="216"/>
      <c r="J1519" s="216"/>
      <c r="K1519" s="216"/>
      <c r="L1519" s="216"/>
      <c r="M1519" s="216"/>
      <c r="N1519" s="216"/>
      <c r="O1519" s="216"/>
      <c r="P1519" s="216"/>
      <c r="Q1519" s="217"/>
      <c r="R1519" s="217"/>
      <c r="S1519" s="214"/>
      <c r="T1519" s="214"/>
    </row>
    <row r="1520" spans="1:20" s="28" customFormat="1">
      <c r="A1520" s="211"/>
      <c r="B1520" s="212"/>
      <c r="C1520" s="213"/>
      <c r="D1520" s="214"/>
      <c r="E1520" s="215"/>
      <c r="F1520" s="214"/>
      <c r="G1520" s="214"/>
      <c r="H1520" s="215"/>
      <c r="I1520" s="216"/>
      <c r="J1520" s="216"/>
      <c r="K1520" s="216"/>
      <c r="L1520" s="216"/>
      <c r="M1520" s="216"/>
      <c r="N1520" s="216"/>
      <c r="O1520" s="216"/>
      <c r="P1520" s="216"/>
      <c r="Q1520" s="217"/>
      <c r="R1520" s="217"/>
      <c r="S1520" s="214"/>
      <c r="T1520" s="214"/>
    </row>
    <row r="1521" spans="1:20" s="28" customFormat="1">
      <c r="A1521" s="211"/>
      <c r="B1521" s="212"/>
      <c r="C1521" s="213"/>
      <c r="D1521" s="214"/>
      <c r="E1521" s="215"/>
      <c r="F1521" s="214"/>
      <c r="G1521" s="214"/>
      <c r="H1521" s="215"/>
      <c r="I1521" s="216"/>
      <c r="J1521" s="216"/>
      <c r="K1521" s="216"/>
      <c r="L1521" s="216"/>
      <c r="M1521" s="216"/>
      <c r="N1521" s="216"/>
      <c r="O1521" s="216"/>
      <c r="P1521" s="216"/>
      <c r="Q1521" s="217"/>
      <c r="R1521" s="217"/>
      <c r="S1521" s="214"/>
      <c r="T1521" s="214"/>
    </row>
    <row r="1522" spans="1:20" s="28" customFormat="1">
      <c r="A1522" s="211"/>
      <c r="B1522" s="212"/>
      <c r="C1522" s="213"/>
      <c r="D1522" s="214"/>
      <c r="E1522" s="215"/>
      <c r="F1522" s="214"/>
      <c r="G1522" s="214"/>
      <c r="H1522" s="215"/>
      <c r="I1522" s="216"/>
      <c r="J1522" s="216"/>
      <c r="K1522" s="216"/>
      <c r="L1522" s="216"/>
      <c r="M1522" s="216"/>
      <c r="N1522" s="216"/>
      <c r="O1522" s="216"/>
      <c r="P1522" s="216"/>
      <c r="Q1522" s="217"/>
      <c r="R1522" s="217"/>
      <c r="S1522" s="214"/>
      <c r="T1522" s="214"/>
    </row>
    <row r="1523" spans="1:20" s="28" customFormat="1">
      <c r="A1523" s="211"/>
      <c r="B1523" s="212"/>
      <c r="C1523" s="213"/>
      <c r="D1523" s="214"/>
      <c r="E1523" s="215"/>
      <c r="F1523" s="214"/>
      <c r="G1523" s="214"/>
      <c r="H1523" s="215"/>
      <c r="I1523" s="216"/>
      <c r="J1523" s="216"/>
      <c r="K1523" s="216"/>
      <c r="L1523" s="216"/>
      <c r="M1523" s="216"/>
      <c r="N1523" s="216"/>
      <c r="O1523" s="216"/>
      <c r="P1523" s="216"/>
      <c r="Q1523" s="217"/>
      <c r="R1523" s="217"/>
      <c r="S1523" s="214"/>
      <c r="T1523" s="214"/>
    </row>
    <row r="1524" spans="1:20" s="28" customFormat="1">
      <c r="A1524" s="211"/>
      <c r="B1524" s="212"/>
      <c r="C1524" s="213"/>
      <c r="D1524" s="214"/>
      <c r="E1524" s="215"/>
      <c r="F1524" s="214"/>
      <c r="G1524" s="214"/>
      <c r="H1524" s="215"/>
      <c r="I1524" s="216"/>
      <c r="J1524" s="216"/>
      <c r="K1524" s="216"/>
      <c r="L1524" s="216"/>
      <c r="M1524" s="216"/>
      <c r="N1524" s="216"/>
      <c r="O1524" s="216"/>
      <c r="P1524" s="216"/>
      <c r="Q1524" s="217"/>
      <c r="R1524" s="217"/>
      <c r="S1524" s="214"/>
      <c r="T1524" s="214"/>
    </row>
    <row r="1525" spans="1:20" s="28" customFormat="1">
      <c r="A1525" s="211"/>
      <c r="B1525" s="212"/>
      <c r="C1525" s="213"/>
      <c r="D1525" s="214"/>
      <c r="E1525" s="215"/>
      <c r="F1525" s="214"/>
      <c r="G1525" s="214"/>
      <c r="H1525" s="215"/>
      <c r="I1525" s="216"/>
      <c r="J1525" s="216"/>
      <c r="K1525" s="216"/>
      <c r="L1525" s="216"/>
      <c r="M1525" s="216"/>
      <c r="N1525" s="216"/>
      <c r="O1525" s="216"/>
      <c r="P1525" s="216"/>
      <c r="Q1525" s="217"/>
      <c r="R1525" s="217"/>
      <c r="S1525" s="214"/>
      <c r="T1525" s="214"/>
    </row>
    <row r="1526" spans="1:20" s="28" customFormat="1">
      <c r="A1526" s="211"/>
      <c r="B1526" s="212"/>
      <c r="C1526" s="213"/>
      <c r="D1526" s="214"/>
      <c r="E1526" s="215"/>
      <c r="F1526" s="214"/>
      <c r="G1526" s="214"/>
      <c r="H1526" s="215"/>
      <c r="I1526" s="216"/>
      <c r="J1526" s="216"/>
      <c r="K1526" s="216"/>
      <c r="L1526" s="216"/>
      <c r="M1526" s="216"/>
      <c r="N1526" s="216"/>
      <c r="O1526" s="216"/>
      <c r="P1526" s="216"/>
      <c r="Q1526" s="217"/>
      <c r="R1526" s="217"/>
      <c r="S1526" s="214"/>
      <c r="T1526" s="214"/>
    </row>
    <row r="1527" spans="1:20" s="28" customFormat="1">
      <c r="A1527" s="211"/>
      <c r="B1527" s="212"/>
      <c r="C1527" s="213"/>
      <c r="D1527" s="214"/>
      <c r="E1527" s="215"/>
      <c r="F1527" s="214"/>
      <c r="G1527" s="214"/>
      <c r="H1527" s="215"/>
      <c r="I1527" s="216"/>
      <c r="J1527" s="216"/>
      <c r="K1527" s="216"/>
      <c r="L1527" s="216"/>
      <c r="M1527" s="216"/>
      <c r="N1527" s="216"/>
      <c r="O1527" s="216"/>
      <c r="P1527" s="216"/>
      <c r="Q1527" s="217"/>
      <c r="R1527" s="217"/>
      <c r="S1527" s="214"/>
      <c r="T1527" s="214"/>
    </row>
    <row r="1528" spans="1:20" s="28" customFormat="1">
      <c r="A1528" s="211"/>
      <c r="B1528" s="212"/>
      <c r="C1528" s="213"/>
      <c r="D1528" s="214"/>
      <c r="E1528" s="215"/>
      <c r="F1528" s="214"/>
      <c r="G1528" s="214"/>
      <c r="H1528" s="215"/>
      <c r="I1528" s="216"/>
      <c r="J1528" s="216"/>
      <c r="K1528" s="216"/>
      <c r="L1528" s="216"/>
      <c r="M1528" s="216"/>
      <c r="N1528" s="216"/>
      <c r="O1528" s="216"/>
      <c r="P1528" s="216"/>
      <c r="Q1528" s="217"/>
      <c r="R1528" s="217"/>
      <c r="S1528" s="214"/>
      <c r="T1528" s="214"/>
    </row>
    <row r="1529" spans="1:20" s="28" customFormat="1">
      <c r="A1529" s="211"/>
      <c r="B1529" s="212"/>
      <c r="C1529" s="213"/>
      <c r="D1529" s="214"/>
      <c r="E1529" s="215"/>
      <c r="F1529" s="214"/>
      <c r="G1529" s="214"/>
      <c r="H1529" s="215"/>
      <c r="I1529" s="216"/>
      <c r="J1529" s="216"/>
      <c r="K1529" s="216"/>
      <c r="L1529" s="216"/>
      <c r="M1529" s="216"/>
      <c r="N1529" s="216"/>
      <c r="O1529" s="216"/>
      <c r="P1529" s="216"/>
      <c r="Q1529" s="217"/>
      <c r="R1529" s="217"/>
      <c r="S1529" s="214"/>
      <c r="T1529" s="214"/>
    </row>
    <row r="1530" spans="1:20" s="28" customFormat="1">
      <c r="A1530" s="211"/>
      <c r="B1530" s="212"/>
      <c r="C1530" s="213"/>
      <c r="D1530" s="214"/>
      <c r="E1530" s="215"/>
      <c r="F1530" s="214"/>
      <c r="G1530" s="214"/>
      <c r="H1530" s="215"/>
      <c r="I1530" s="216"/>
      <c r="J1530" s="216"/>
      <c r="K1530" s="216"/>
      <c r="L1530" s="216"/>
      <c r="M1530" s="216"/>
      <c r="N1530" s="216"/>
      <c r="O1530" s="216"/>
      <c r="P1530" s="216"/>
      <c r="Q1530" s="217"/>
      <c r="R1530" s="217"/>
      <c r="S1530" s="214"/>
      <c r="T1530" s="214"/>
    </row>
    <row r="1531" spans="1:20" s="28" customFormat="1">
      <c r="A1531" s="211"/>
      <c r="B1531" s="212"/>
      <c r="C1531" s="213"/>
      <c r="D1531" s="214"/>
      <c r="E1531" s="215"/>
      <c r="F1531" s="214"/>
      <c r="G1531" s="214"/>
      <c r="H1531" s="215"/>
      <c r="I1531" s="216"/>
      <c r="J1531" s="216"/>
      <c r="K1531" s="216"/>
      <c r="L1531" s="216"/>
      <c r="M1531" s="216"/>
      <c r="N1531" s="216"/>
      <c r="O1531" s="216"/>
      <c r="P1531" s="216"/>
      <c r="Q1531" s="217"/>
      <c r="R1531" s="217"/>
      <c r="S1531" s="214"/>
      <c r="T1531" s="214"/>
    </row>
    <row r="1532" spans="1:20" s="28" customFormat="1">
      <c r="A1532" s="211"/>
      <c r="B1532" s="212"/>
      <c r="C1532" s="213"/>
      <c r="D1532" s="214"/>
      <c r="E1532" s="215"/>
      <c r="F1532" s="214"/>
      <c r="G1532" s="214"/>
      <c r="H1532" s="215"/>
      <c r="I1532" s="216"/>
      <c r="J1532" s="216"/>
      <c r="K1532" s="216"/>
      <c r="L1532" s="216"/>
      <c r="M1532" s="216"/>
      <c r="N1532" s="216"/>
      <c r="O1532" s="216"/>
      <c r="P1532" s="216"/>
      <c r="Q1532" s="217"/>
      <c r="R1532" s="217"/>
      <c r="S1532" s="214"/>
      <c r="T1532" s="214"/>
    </row>
    <row r="1533" spans="1:20" s="28" customFormat="1">
      <c r="A1533" s="211"/>
      <c r="B1533" s="212"/>
      <c r="C1533" s="213"/>
      <c r="D1533" s="214"/>
      <c r="E1533" s="215"/>
      <c r="F1533" s="214"/>
      <c r="G1533" s="214"/>
      <c r="H1533" s="215"/>
      <c r="I1533" s="216"/>
      <c r="J1533" s="216"/>
      <c r="K1533" s="216"/>
      <c r="L1533" s="216"/>
      <c r="M1533" s="216"/>
      <c r="N1533" s="216"/>
      <c r="O1533" s="216"/>
      <c r="P1533" s="216"/>
      <c r="Q1533" s="217"/>
      <c r="R1533" s="217"/>
      <c r="S1533" s="214"/>
      <c r="T1533" s="214"/>
    </row>
    <row r="1534" spans="1:20" s="28" customFormat="1">
      <c r="A1534" s="211"/>
      <c r="B1534" s="212"/>
      <c r="C1534" s="213"/>
      <c r="D1534" s="214"/>
      <c r="E1534" s="215"/>
      <c r="F1534" s="214"/>
      <c r="G1534" s="214"/>
      <c r="H1534" s="215"/>
      <c r="I1534" s="216"/>
      <c r="J1534" s="216"/>
      <c r="K1534" s="216"/>
      <c r="L1534" s="216"/>
      <c r="M1534" s="216"/>
      <c r="N1534" s="216"/>
      <c r="O1534" s="216"/>
      <c r="P1534" s="216"/>
      <c r="Q1534" s="217"/>
      <c r="R1534" s="217"/>
      <c r="S1534" s="214"/>
      <c r="T1534" s="214"/>
    </row>
    <row r="1535" spans="1:20" s="28" customFormat="1">
      <c r="A1535" s="211"/>
      <c r="B1535" s="212"/>
      <c r="C1535" s="213"/>
      <c r="D1535" s="214"/>
      <c r="E1535" s="215"/>
      <c r="F1535" s="214"/>
      <c r="G1535" s="214"/>
      <c r="H1535" s="215"/>
      <c r="I1535" s="216"/>
      <c r="J1535" s="216"/>
      <c r="K1535" s="216"/>
      <c r="L1535" s="216"/>
      <c r="M1535" s="216"/>
      <c r="N1535" s="216"/>
      <c r="O1535" s="216"/>
      <c r="P1535" s="216"/>
      <c r="Q1535" s="217"/>
      <c r="R1535" s="217"/>
      <c r="S1535" s="214"/>
      <c r="T1535" s="214"/>
    </row>
    <row r="1536" spans="1:20" s="28" customFormat="1">
      <c r="A1536" s="211"/>
      <c r="B1536" s="212"/>
      <c r="C1536" s="213"/>
      <c r="D1536" s="214"/>
      <c r="E1536" s="215"/>
      <c r="F1536" s="214"/>
      <c r="G1536" s="214"/>
      <c r="H1536" s="215"/>
      <c r="I1536" s="216"/>
      <c r="J1536" s="216"/>
      <c r="K1536" s="216"/>
      <c r="L1536" s="216"/>
      <c r="M1536" s="216"/>
      <c r="N1536" s="216"/>
      <c r="O1536" s="216"/>
      <c r="P1536" s="216"/>
      <c r="Q1536" s="217"/>
      <c r="R1536" s="217"/>
      <c r="S1536" s="214"/>
      <c r="T1536" s="214"/>
    </row>
    <row r="1537" spans="1:20" s="28" customFormat="1">
      <c r="A1537" s="211"/>
      <c r="B1537" s="212"/>
      <c r="C1537" s="213"/>
      <c r="D1537" s="214"/>
      <c r="E1537" s="215"/>
      <c r="F1537" s="214"/>
      <c r="G1537" s="214"/>
      <c r="H1537" s="215"/>
      <c r="I1537" s="216"/>
      <c r="J1537" s="216"/>
      <c r="K1537" s="216"/>
      <c r="L1537" s="216"/>
      <c r="M1537" s="216"/>
      <c r="N1537" s="216"/>
      <c r="O1537" s="216"/>
      <c r="P1537" s="216"/>
      <c r="Q1537" s="217"/>
      <c r="R1537" s="217"/>
      <c r="S1537" s="214"/>
      <c r="T1537" s="214"/>
    </row>
    <row r="1538" spans="1:20" s="28" customFormat="1">
      <c r="A1538" s="211"/>
      <c r="B1538" s="212"/>
      <c r="C1538" s="213"/>
      <c r="D1538" s="214"/>
      <c r="E1538" s="215"/>
      <c r="F1538" s="214"/>
      <c r="G1538" s="214"/>
      <c r="H1538" s="215"/>
      <c r="I1538" s="216"/>
      <c r="J1538" s="216"/>
      <c r="K1538" s="216"/>
      <c r="L1538" s="216"/>
      <c r="M1538" s="216"/>
      <c r="N1538" s="216"/>
      <c r="O1538" s="216"/>
      <c r="P1538" s="216"/>
      <c r="Q1538" s="217"/>
      <c r="R1538" s="217"/>
      <c r="S1538" s="214"/>
      <c r="T1538" s="214"/>
    </row>
    <row r="1539" spans="1:20" s="28" customFormat="1">
      <c r="A1539" s="211"/>
      <c r="B1539" s="212"/>
      <c r="C1539" s="213"/>
      <c r="D1539" s="214"/>
      <c r="E1539" s="215"/>
      <c r="F1539" s="214"/>
      <c r="G1539" s="214"/>
      <c r="H1539" s="215"/>
      <c r="I1539" s="216"/>
      <c r="J1539" s="216"/>
      <c r="K1539" s="216"/>
      <c r="L1539" s="216"/>
      <c r="M1539" s="216"/>
      <c r="N1539" s="216"/>
      <c r="O1539" s="216"/>
      <c r="P1539" s="216"/>
      <c r="Q1539" s="217"/>
      <c r="R1539" s="217"/>
      <c r="S1539" s="214"/>
      <c r="T1539" s="214"/>
    </row>
    <row r="1540" spans="1:20" s="28" customFormat="1">
      <c r="A1540" s="211"/>
      <c r="B1540" s="212"/>
      <c r="C1540" s="213"/>
      <c r="D1540" s="214"/>
      <c r="E1540" s="215"/>
      <c r="F1540" s="214"/>
      <c r="G1540" s="214"/>
      <c r="H1540" s="215"/>
      <c r="I1540" s="216"/>
      <c r="J1540" s="216"/>
      <c r="K1540" s="216"/>
      <c r="L1540" s="216"/>
      <c r="M1540" s="216"/>
      <c r="N1540" s="216"/>
      <c r="O1540" s="216"/>
      <c r="P1540" s="216"/>
      <c r="Q1540" s="217"/>
      <c r="R1540" s="217"/>
      <c r="S1540" s="214"/>
      <c r="T1540" s="214"/>
    </row>
    <row r="1541" spans="1:20" s="28" customFormat="1">
      <c r="A1541" s="211"/>
      <c r="B1541" s="212"/>
      <c r="C1541" s="213"/>
      <c r="D1541" s="214"/>
      <c r="E1541" s="215"/>
      <c r="F1541" s="214"/>
      <c r="G1541" s="214"/>
      <c r="H1541" s="215"/>
      <c r="I1541" s="216"/>
      <c r="J1541" s="216"/>
      <c r="K1541" s="216"/>
      <c r="L1541" s="216"/>
      <c r="M1541" s="216"/>
      <c r="N1541" s="216"/>
      <c r="O1541" s="216"/>
      <c r="P1541" s="216"/>
      <c r="Q1541" s="217"/>
      <c r="R1541" s="217"/>
      <c r="S1541" s="214"/>
      <c r="T1541" s="214"/>
    </row>
    <row r="1542" spans="1:20" s="28" customFormat="1">
      <c r="A1542" s="211"/>
      <c r="B1542" s="212"/>
      <c r="C1542" s="213"/>
      <c r="D1542" s="214"/>
      <c r="E1542" s="215"/>
      <c r="F1542" s="214"/>
      <c r="G1542" s="214"/>
      <c r="H1542" s="215"/>
      <c r="I1542" s="216"/>
      <c r="J1542" s="216"/>
      <c r="K1542" s="216"/>
      <c r="L1542" s="216"/>
      <c r="M1542" s="216"/>
      <c r="N1542" s="216"/>
      <c r="O1542" s="216"/>
      <c r="P1542" s="216"/>
      <c r="Q1542" s="217"/>
      <c r="R1542" s="217"/>
      <c r="S1542" s="214"/>
      <c r="T1542" s="214"/>
    </row>
    <row r="1543" spans="1:20" s="28" customFormat="1">
      <c r="A1543" s="211"/>
      <c r="B1543" s="212"/>
      <c r="C1543" s="213"/>
      <c r="D1543" s="214"/>
      <c r="E1543" s="215"/>
      <c r="F1543" s="214"/>
      <c r="G1543" s="214"/>
      <c r="H1543" s="215"/>
      <c r="I1543" s="216"/>
      <c r="J1543" s="216"/>
      <c r="K1543" s="216"/>
      <c r="L1543" s="216"/>
      <c r="M1543" s="216"/>
      <c r="N1543" s="216"/>
      <c r="O1543" s="216"/>
      <c r="P1543" s="216"/>
      <c r="Q1543" s="217"/>
      <c r="R1543" s="217"/>
      <c r="S1543" s="214"/>
      <c r="T1543" s="214"/>
    </row>
    <row r="1544" spans="1:20" s="28" customFormat="1">
      <c r="A1544" s="211"/>
      <c r="B1544" s="212"/>
      <c r="C1544" s="213"/>
      <c r="D1544" s="214"/>
      <c r="E1544" s="215"/>
      <c r="F1544" s="214"/>
      <c r="G1544" s="214"/>
      <c r="H1544" s="215"/>
      <c r="I1544" s="216"/>
      <c r="J1544" s="216"/>
      <c r="K1544" s="216"/>
      <c r="L1544" s="216"/>
      <c r="M1544" s="216"/>
      <c r="N1544" s="216"/>
      <c r="O1544" s="216"/>
      <c r="P1544" s="216"/>
      <c r="Q1544" s="217"/>
      <c r="R1544" s="217"/>
      <c r="S1544" s="214"/>
      <c r="T1544" s="214"/>
    </row>
    <row r="1545" spans="1:20" s="28" customFormat="1">
      <c r="A1545" s="211"/>
      <c r="B1545" s="212"/>
      <c r="C1545" s="213"/>
      <c r="D1545" s="214"/>
      <c r="E1545" s="215"/>
      <c r="F1545" s="214"/>
      <c r="G1545" s="214"/>
      <c r="H1545" s="215"/>
      <c r="I1545" s="216"/>
      <c r="J1545" s="216"/>
      <c r="K1545" s="216"/>
      <c r="L1545" s="216"/>
      <c r="M1545" s="216"/>
      <c r="N1545" s="216"/>
      <c r="O1545" s="216"/>
      <c r="P1545" s="216"/>
      <c r="Q1545" s="217"/>
      <c r="R1545" s="217"/>
      <c r="S1545" s="214"/>
      <c r="T1545" s="214"/>
    </row>
    <row r="1546" spans="1:20" s="28" customFormat="1">
      <c r="A1546" s="211"/>
      <c r="B1546" s="212"/>
      <c r="C1546" s="213"/>
      <c r="D1546" s="214"/>
      <c r="E1546" s="215"/>
      <c r="F1546" s="214"/>
      <c r="G1546" s="214"/>
      <c r="H1546" s="215"/>
      <c r="I1546" s="216"/>
      <c r="J1546" s="216"/>
      <c r="K1546" s="216"/>
      <c r="L1546" s="216"/>
      <c r="M1546" s="216"/>
      <c r="N1546" s="216"/>
      <c r="O1546" s="216"/>
      <c r="P1546" s="216"/>
      <c r="Q1546" s="217"/>
      <c r="R1546" s="217"/>
      <c r="S1546" s="214"/>
      <c r="T1546" s="214"/>
    </row>
    <row r="1547" spans="1:20" s="28" customFormat="1">
      <c r="A1547" s="211"/>
      <c r="B1547" s="212"/>
      <c r="C1547" s="213"/>
      <c r="D1547" s="214"/>
      <c r="E1547" s="215"/>
      <c r="F1547" s="214"/>
      <c r="G1547" s="214"/>
      <c r="H1547" s="215"/>
      <c r="I1547" s="216"/>
      <c r="J1547" s="216"/>
      <c r="K1547" s="216"/>
      <c r="L1547" s="216"/>
      <c r="M1547" s="216"/>
      <c r="N1547" s="216"/>
      <c r="O1547" s="216"/>
      <c r="P1547" s="216"/>
      <c r="Q1547" s="217"/>
      <c r="R1547" s="217"/>
      <c r="S1547" s="214"/>
      <c r="T1547" s="214"/>
    </row>
    <row r="1548" spans="1:20" s="28" customFormat="1">
      <c r="A1548" s="211"/>
      <c r="B1548" s="212"/>
      <c r="C1548" s="213"/>
      <c r="D1548" s="214"/>
      <c r="E1548" s="215"/>
      <c r="F1548" s="214"/>
      <c r="G1548" s="214"/>
      <c r="H1548" s="215"/>
      <c r="I1548" s="216"/>
      <c r="J1548" s="216"/>
      <c r="K1548" s="216"/>
      <c r="L1548" s="216"/>
      <c r="M1548" s="216"/>
      <c r="N1548" s="216"/>
      <c r="O1548" s="216"/>
      <c r="P1548" s="216"/>
      <c r="Q1548" s="217"/>
      <c r="R1548" s="217"/>
      <c r="S1548" s="214"/>
      <c r="T1548" s="214"/>
    </row>
    <row r="1549" spans="1:20" s="28" customFormat="1">
      <c r="A1549" s="211"/>
      <c r="B1549" s="212"/>
      <c r="C1549" s="213"/>
      <c r="D1549" s="214"/>
      <c r="E1549" s="215"/>
      <c r="F1549" s="214"/>
      <c r="G1549" s="214"/>
      <c r="H1549" s="215"/>
      <c r="I1549" s="216"/>
      <c r="J1549" s="216"/>
      <c r="K1549" s="216"/>
      <c r="L1549" s="216"/>
      <c r="M1549" s="216"/>
      <c r="N1549" s="216"/>
      <c r="O1549" s="216"/>
      <c r="P1549" s="216"/>
      <c r="Q1549" s="217"/>
      <c r="R1549" s="217"/>
      <c r="S1549" s="214"/>
      <c r="T1549" s="214"/>
    </row>
    <row r="1550" spans="1:20" s="28" customFormat="1">
      <c r="A1550" s="211"/>
      <c r="B1550" s="212"/>
      <c r="C1550" s="213"/>
      <c r="D1550" s="214"/>
      <c r="E1550" s="215"/>
      <c r="F1550" s="214"/>
      <c r="G1550" s="214"/>
      <c r="H1550" s="215"/>
      <c r="I1550" s="216"/>
      <c r="J1550" s="216"/>
      <c r="K1550" s="216"/>
      <c r="L1550" s="216"/>
      <c r="M1550" s="216"/>
      <c r="N1550" s="216"/>
      <c r="O1550" s="216"/>
      <c r="P1550" s="216"/>
      <c r="Q1550" s="217"/>
      <c r="R1550" s="217"/>
      <c r="S1550" s="214"/>
      <c r="T1550" s="214"/>
    </row>
    <row r="1551" spans="1:20" s="28" customFormat="1">
      <c r="A1551" s="211"/>
      <c r="B1551" s="212"/>
      <c r="C1551" s="213"/>
      <c r="D1551" s="214"/>
      <c r="E1551" s="215"/>
      <c r="F1551" s="214"/>
      <c r="G1551" s="214"/>
      <c r="H1551" s="215"/>
      <c r="I1551" s="216"/>
      <c r="J1551" s="216"/>
      <c r="K1551" s="216"/>
      <c r="L1551" s="216"/>
      <c r="M1551" s="216"/>
      <c r="N1551" s="216"/>
      <c r="O1551" s="216"/>
      <c r="P1551" s="216"/>
      <c r="Q1551" s="217"/>
      <c r="R1551" s="217"/>
      <c r="S1551" s="214"/>
      <c r="T1551" s="214"/>
    </row>
    <row r="1552" spans="1:20" s="28" customFormat="1">
      <c r="A1552" s="211"/>
      <c r="B1552" s="212"/>
      <c r="C1552" s="213"/>
      <c r="D1552" s="214"/>
      <c r="E1552" s="215"/>
      <c r="F1552" s="214"/>
      <c r="G1552" s="214"/>
      <c r="H1552" s="215"/>
      <c r="I1552" s="216"/>
      <c r="J1552" s="216"/>
      <c r="K1552" s="216"/>
      <c r="L1552" s="216"/>
      <c r="M1552" s="216"/>
      <c r="N1552" s="216"/>
      <c r="O1552" s="216"/>
      <c r="P1552" s="216"/>
      <c r="Q1552" s="217"/>
      <c r="R1552" s="217"/>
      <c r="S1552" s="214"/>
      <c r="T1552" s="214"/>
    </row>
    <row r="1553" spans="1:20" s="28" customFormat="1">
      <c r="A1553" s="211"/>
      <c r="B1553" s="212"/>
      <c r="C1553" s="213"/>
      <c r="D1553" s="214"/>
      <c r="E1553" s="215"/>
      <c r="F1553" s="214"/>
      <c r="G1553" s="214"/>
      <c r="H1553" s="215"/>
      <c r="I1553" s="216"/>
      <c r="J1553" s="216"/>
      <c r="K1553" s="216"/>
      <c r="L1553" s="216"/>
      <c r="M1553" s="216"/>
      <c r="N1553" s="216"/>
      <c r="O1553" s="216"/>
      <c r="P1553" s="216"/>
      <c r="Q1553" s="217"/>
      <c r="R1553" s="217"/>
      <c r="S1553" s="214"/>
      <c r="T1553" s="214"/>
    </row>
    <row r="1554" spans="1:20" s="28" customFormat="1">
      <c r="A1554" s="211"/>
      <c r="B1554" s="212"/>
      <c r="C1554" s="213"/>
      <c r="D1554" s="214"/>
      <c r="E1554" s="215"/>
      <c r="F1554" s="214"/>
      <c r="G1554" s="214"/>
      <c r="H1554" s="215"/>
      <c r="I1554" s="216"/>
      <c r="J1554" s="216"/>
      <c r="K1554" s="216"/>
      <c r="L1554" s="216"/>
      <c r="M1554" s="216"/>
      <c r="N1554" s="216"/>
      <c r="O1554" s="216"/>
      <c r="P1554" s="216"/>
      <c r="Q1554" s="217"/>
      <c r="R1554" s="217"/>
      <c r="S1554" s="214"/>
      <c r="T1554" s="214"/>
    </row>
    <row r="1555" spans="1:20" s="28" customFormat="1">
      <c r="A1555" s="211"/>
      <c r="B1555" s="212"/>
      <c r="C1555" s="213"/>
      <c r="D1555" s="214"/>
      <c r="E1555" s="215"/>
      <c r="F1555" s="214"/>
      <c r="G1555" s="214"/>
      <c r="H1555" s="215"/>
      <c r="I1555" s="216"/>
      <c r="J1555" s="216"/>
      <c r="K1555" s="216"/>
      <c r="L1555" s="216"/>
      <c r="M1555" s="216"/>
      <c r="N1555" s="216"/>
      <c r="O1555" s="216"/>
      <c r="P1555" s="216"/>
      <c r="Q1555" s="217"/>
      <c r="R1555" s="217"/>
      <c r="S1555" s="214"/>
      <c r="T1555" s="214"/>
    </row>
    <row r="1556" spans="1:20" s="28" customFormat="1">
      <c r="A1556" s="211"/>
      <c r="B1556" s="212"/>
      <c r="C1556" s="213"/>
      <c r="D1556" s="214"/>
      <c r="E1556" s="215"/>
      <c r="F1556" s="214"/>
      <c r="G1556" s="214"/>
      <c r="H1556" s="215"/>
      <c r="I1556" s="216"/>
      <c r="J1556" s="216"/>
      <c r="K1556" s="216"/>
      <c r="L1556" s="216"/>
      <c r="M1556" s="216"/>
      <c r="N1556" s="216"/>
      <c r="O1556" s="216"/>
      <c r="P1556" s="216"/>
      <c r="Q1556" s="217"/>
      <c r="R1556" s="217"/>
      <c r="S1556" s="214"/>
      <c r="T1556" s="214"/>
    </row>
    <row r="1557" spans="1:20" s="28" customFormat="1">
      <c r="A1557" s="211"/>
      <c r="B1557" s="212"/>
      <c r="C1557" s="213"/>
      <c r="D1557" s="214"/>
      <c r="E1557" s="215"/>
      <c r="F1557" s="214"/>
      <c r="G1557" s="214"/>
      <c r="H1557" s="215"/>
      <c r="I1557" s="216"/>
      <c r="J1557" s="216"/>
      <c r="K1557" s="216"/>
      <c r="L1557" s="216"/>
      <c r="M1557" s="216"/>
      <c r="N1557" s="216"/>
      <c r="O1557" s="216"/>
      <c r="P1557" s="216"/>
      <c r="Q1557" s="217"/>
      <c r="R1557" s="217"/>
      <c r="S1557" s="214"/>
      <c r="T1557" s="214"/>
    </row>
    <row r="1558" spans="1:20" s="28" customFormat="1">
      <c r="A1558" s="211"/>
      <c r="B1558" s="212"/>
      <c r="C1558" s="213"/>
      <c r="D1558" s="214"/>
      <c r="E1558" s="215"/>
      <c r="F1558" s="214"/>
      <c r="G1558" s="214"/>
      <c r="H1558" s="215"/>
      <c r="I1558" s="216"/>
      <c r="J1558" s="216"/>
      <c r="K1558" s="216"/>
      <c r="L1558" s="216"/>
      <c r="M1558" s="216"/>
      <c r="N1558" s="216"/>
      <c r="O1558" s="216"/>
      <c r="P1558" s="216"/>
      <c r="Q1558" s="217"/>
      <c r="R1558" s="217"/>
      <c r="S1558" s="214"/>
      <c r="T1558" s="214"/>
    </row>
    <row r="1559" spans="1:20" s="28" customFormat="1">
      <c r="A1559" s="211"/>
      <c r="B1559" s="212"/>
      <c r="C1559" s="213"/>
      <c r="D1559" s="214"/>
      <c r="E1559" s="215"/>
      <c r="F1559" s="214"/>
      <c r="G1559" s="214"/>
      <c r="H1559" s="215"/>
      <c r="I1559" s="216"/>
      <c r="J1559" s="216"/>
      <c r="K1559" s="216"/>
      <c r="L1559" s="216"/>
      <c r="M1559" s="216"/>
      <c r="N1559" s="216"/>
      <c r="O1559" s="216"/>
      <c r="P1559" s="216"/>
      <c r="Q1559" s="217"/>
      <c r="R1559" s="217"/>
      <c r="S1559" s="214"/>
      <c r="T1559" s="214"/>
    </row>
    <row r="1560" spans="1:20" s="28" customFormat="1">
      <c r="A1560" s="211"/>
      <c r="B1560" s="212"/>
      <c r="C1560" s="213"/>
      <c r="D1560" s="214"/>
      <c r="E1560" s="215"/>
      <c r="F1560" s="214"/>
      <c r="G1560" s="214"/>
      <c r="H1560" s="215"/>
      <c r="I1560" s="216"/>
      <c r="J1560" s="216"/>
      <c r="K1560" s="216"/>
      <c r="L1560" s="216"/>
      <c r="M1560" s="216"/>
      <c r="N1560" s="216"/>
      <c r="O1560" s="216"/>
      <c r="P1560" s="216"/>
      <c r="Q1560" s="217"/>
      <c r="R1560" s="217"/>
      <c r="S1560" s="214"/>
      <c r="T1560" s="214"/>
    </row>
    <row r="1561" spans="1:20" s="28" customFormat="1">
      <c r="A1561" s="211"/>
      <c r="B1561" s="212"/>
      <c r="C1561" s="213"/>
      <c r="D1561" s="214"/>
      <c r="E1561" s="215"/>
      <c r="F1561" s="214"/>
      <c r="G1561" s="214"/>
      <c r="H1561" s="215"/>
      <c r="I1561" s="216"/>
      <c r="J1561" s="216"/>
      <c r="K1561" s="216"/>
      <c r="L1561" s="216"/>
      <c r="M1561" s="216"/>
      <c r="N1561" s="216"/>
      <c r="O1561" s="216"/>
      <c r="P1561" s="216"/>
      <c r="Q1561" s="217"/>
      <c r="R1561" s="217"/>
      <c r="S1561" s="214"/>
      <c r="T1561" s="214"/>
    </row>
    <row r="1562" spans="1:20" s="28" customFormat="1">
      <c r="A1562" s="211"/>
      <c r="B1562" s="212"/>
      <c r="C1562" s="213"/>
      <c r="D1562" s="214"/>
      <c r="E1562" s="215"/>
      <c r="F1562" s="214"/>
      <c r="G1562" s="214"/>
      <c r="H1562" s="215"/>
      <c r="I1562" s="216"/>
      <c r="J1562" s="216"/>
      <c r="K1562" s="216"/>
      <c r="L1562" s="216"/>
      <c r="M1562" s="216"/>
      <c r="N1562" s="216"/>
      <c r="O1562" s="216"/>
      <c r="P1562" s="216"/>
      <c r="Q1562" s="217"/>
      <c r="R1562" s="217"/>
      <c r="S1562" s="214"/>
      <c r="T1562" s="214"/>
    </row>
    <row r="1563" spans="1:20" s="28" customFormat="1">
      <c r="A1563" s="211"/>
      <c r="B1563" s="212"/>
      <c r="C1563" s="213"/>
      <c r="D1563" s="214"/>
      <c r="E1563" s="215"/>
      <c r="F1563" s="214"/>
      <c r="G1563" s="214"/>
      <c r="H1563" s="215"/>
      <c r="I1563" s="216"/>
      <c r="J1563" s="216"/>
      <c r="K1563" s="216"/>
      <c r="L1563" s="216"/>
      <c r="M1563" s="216"/>
      <c r="N1563" s="216"/>
      <c r="O1563" s="216"/>
      <c r="P1563" s="216"/>
      <c r="Q1563" s="217"/>
      <c r="R1563" s="217"/>
      <c r="S1563" s="214"/>
      <c r="T1563" s="214"/>
    </row>
    <row r="1564" spans="1:20" s="28" customFormat="1">
      <c r="A1564" s="211"/>
      <c r="B1564" s="212"/>
      <c r="C1564" s="213"/>
      <c r="D1564" s="214"/>
      <c r="E1564" s="215"/>
      <c r="F1564" s="214"/>
      <c r="G1564" s="214"/>
      <c r="H1564" s="215"/>
      <c r="I1564" s="216"/>
      <c r="J1564" s="216"/>
      <c r="K1564" s="216"/>
      <c r="L1564" s="216"/>
      <c r="M1564" s="216"/>
      <c r="N1564" s="216"/>
      <c r="O1564" s="216"/>
      <c r="P1564" s="216"/>
      <c r="Q1564" s="217"/>
      <c r="R1564" s="217"/>
      <c r="S1564" s="214"/>
      <c r="T1564" s="214"/>
    </row>
    <row r="1565" spans="1:20" s="28" customFormat="1">
      <c r="A1565" s="211"/>
      <c r="B1565" s="212"/>
      <c r="C1565" s="213"/>
      <c r="D1565" s="214"/>
      <c r="E1565" s="215"/>
      <c r="F1565" s="214"/>
      <c r="G1565" s="214"/>
      <c r="H1565" s="215"/>
      <c r="I1565" s="216"/>
      <c r="J1565" s="216"/>
      <c r="K1565" s="216"/>
      <c r="L1565" s="216"/>
      <c r="M1565" s="216"/>
      <c r="N1565" s="216"/>
      <c r="O1565" s="216"/>
      <c r="P1565" s="216"/>
      <c r="Q1565" s="217"/>
      <c r="R1565" s="217"/>
      <c r="S1565" s="214"/>
      <c r="T1565" s="214"/>
    </row>
    <row r="1566" spans="1:20" s="28" customFormat="1">
      <c r="A1566" s="211"/>
      <c r="B1566" s="212"/>
      <c r="C1566" s="213"/>
      <c r="D1566" s="214"/>
      <c r="E1566" s="215"/>
      <c r="F1566" s="214"/>
      <c r="G1566" s="214"/>
      <c r="H1566" s="215"/>
      <c r="I1566" s="216"/>
      <c r="J1566" s="216"/>
      <c r="K1566" s="216"/>
      <c r="L1566" s="216"/>
      <c r="M1566" s="216"/>
      <c r="N1566" s="216"/>
      <c r="O1566" s="216"/>
      <c r="P1566" s="216"/>
      <c r="Q1566" s="217"/>
      <c r="R1566" s="217"/>
      <c r="S1566" s="214"/>
      <c r="T1566" s="214"/>
    </row>
    <row r="1567" spans="1:20" s="28" customFormat="1">
      <c r="A1567" s="211"/>
      <c r="B1567" s="212"/>
      <c r="C1567" s="213"/>
      <c r="D1567" s="214"/>
      <c r="E1567" s="215"/>
      <c r="F1567" s="214"/>
      <c r="G1567" s="214"/>
      <c r="H1567" s="215"/>
      <c r="I1567" s="216"/>
      <c r="J1567" s="216"/>
      <c r="K1567" s="216"/>
      <c r="L1567" s="216"/>
      <c r="M1567" s="216"/>
      <c r="N1567" s="216"/>
      <c r="O1567" s="216"/>
      <c r="P1567" s="216"/>
      <c r="Q1567" s="217"/>
      <c r="R1567" s="217"/>
      <c r="S1567" s="214"/>
      <c r="T1567" s="214"/>
    </row>
    <row r="1568" spans="1:20" s="28" customFormat="1">
      <c r="A1568" s="211"/>
      <c r="B1568" s="212"/>
      <c r="C1568" s="213"/>
      <c r="D1568" s="214"/>
      <c r="E1568" s="215"/>
      <c r="F1568" s="214"/>
      <c r="G1568" s="214"/>
      <c r="H1568" s="215"/>
      <c r="I1568" s="216"/>
      <c r="J1568" s="216"/>
      <c r="K1568" s="216"/>
      <c r="L1568" s="216"/>
      <c r="M1568" s="216"/>
      <c r="N1568" s="216"/>
      <c r="O1568" s="216"/>
      <c r="P1568" s="216"/>
      <c r="Q1568" s="217"/>
      <c r="R1568" s="217"/>
      <c r="S1568" s="214"/>
      <c r="T1568" s="214"/>
    </row>
    <row r="1569" spans="1:20" s="28" customFormat="1">
      <c r="A1569" s="211"/>
      <c r="B1569" s="212"/>
      <c r="C1569" s="213"/>
      <c r="D1569" s="214"/>
      <c r="E1569" s="215"/>
      <c r="F1569" s="214"/>
      <c r="G1569" s="214"/>
      <c r="H1569" s="215"/>
      <c r="I1569" s="216"/>
      <c r="J1569" s="216"/>
      <c r="K1569" s="216"/>
      <c r="L1569" s="216"/>
      <c r="M1569" s="216"/>
      <c r="N1569" s="216"/>
      <c r="O1569" s="216"/>
      <c r="P1569" s="216"/>
      <c r="Q1569" s="217"/>
      <c r="R1569" s="217"/>
      <c r="S1569" s="214"/>
      <c r="T1569" s="214"/>
    </row>
    <row r="1570" spans="1:20" s="28" customFormat="1">
      <c r="A1570" s="211"/>
      <c r="B1570" s="212"/>
      <c r="C1570" s="213"/>
      <c r="D1570" s="214"/>
      <c r="E1570" s="215"/>
      <c r="F1570" s="214"/>
      <c r="G1570" s="214"/>
      <c r="H1570" s="215"/>
      <c r="I1570" s="216"/>
      <c r="J1570" s="216"/>
      <c r="K1570" s="216"/>
      <c r="L1570" s="216"/>
      <c r="M1570" s="216"/>
      <c r="N1570" s="216"/>
      <c r="O1570" s="216"/>
      <c r="P1570" s="216"/>
      <c r="Q1570" s="217"/>
      <c r="R1570" s="217"/>
      <c r="S1570" s="214"/>
      <c r="T1570" s="214"/>
    </row>
    <row r="1571" spans="1:20" s="28" customFormat="1">
      <c r="A1571" s="211"/>
      <c r="B1571" s="212"/>
      <c r="C1571" s="213"/>
      <c r="D1571" s="214"/>
      <c r="E1571" s="215"/>
      <c r="F1571" s="214"/>
      <c r="G1571" s="214"/>
      <c r="H1571" s="215"/>
      <c r="I1571" s="216"/>
      <c r="J1571" s="216"/>
      <c r="K1571" s="216"/>
      <c r="L1571" s="216"/>
      <c r="M1571" s="216"/>
      <c r="N1571" s="216"/>
      <c r="O1571" s="216"/>
      <c r="P1571" s="216"/>
      <c r="Q1571" s="217"/>
      <c r="R1571" s="217"/>
      <c r="S1571" s="214"/>
      <c r="T1571" s="214"/>
    </row>
    <row r="1572" spans="1:20" s="28" customFormat="1">
      <c r="A1572" s="211"/>
      <c r="B1572" s="212"/>
      <c r="C1572" s="213"/>
      <c r="D1572" s="214"/>
      <c r="E1572" s="215"/>
      <c r="F1572" s="214"/>
      <c r="G1572" s="214"/>
      <c r="H1572" s="215"/>
      <c r="I1572" s="216"/>
      <c r="J1572" s="216"/>
      <c r="K1572" s="216"/>
      <c r="L1572" s="216"/>
      <c r="M1572" s="216"/>
      <c r="N1572" s="216"/>
      <c r="O1572" s="216"/>
      <c r="P1572" s="216"/>
      <c r="Q1572" s="217"/>
      <c r="R1572" s="217"/>
      <c r="S1572" s="214"/>
      <c r="T1572" s="214"/>
    </row>
    <row r="1573" spans="1:20" s="28" customFormat="1">
      <c r="A1573" s="211"/>
      <c r="B1573" s="212"/>
      <c r="C1573" s="213"/>
      <c r="D1573" s="214"/>
      <c r="E1573" s="215"/>
      <c r="F1573" s="214"/>
      <c r="G1573" s="214"/>
      <c r="H1573" s="215"/>
      <c r="I1573" s="216"/>
      <c r="J1573" s="216"/>
      <c r="K1573" s="216"/>
      <c r="L1573" s="216"/>
      <c r="M1573" s="216"/>
      <c r="N1573" s="216"/>
      <c r="O1573" s="216"/>
      <c r="P1573" s="216"/>
      <c r="Q1573" s="217"/>
      <c r="R1573" s="217"/>
      <c r="S1573" s="214"/>
      <c r="T1573" s="214"/>
    </row>
    <row r="1574" spans="1:20" s="28" customFormat="1">
      <c r="A1574" s="211"/>
      <c r="B1574" s="212"/>
      <c r="C1574" s="213"/>
      <c r="D1574" s="214"/>
      <c r="E1574" s="215"/>
      <c r="F1574" s="214"/>
      <c r="G1574" s="214"/>
      <c r="H1574" s="215"/>
      <c r="I1574" s="216"/>
      <c r="J1574" s="216"/>
      <c r="K1574" s="216"/>
      <c r="L1574" s="216"/>
      <c r="M1574" s="216"/>
      <c r="N1574" s="216"/>
      <c r="O1574" s="216"/>
      <c r="P1574" s="216"/>
      <c r="Q1574" s="217"/>
      <c r="R1574" s="217"/>
      <c r="S1574" s="214"/>
      <c r="T1574" s="214"/>
    </row>
    <row r="1575" spans="1:20" s="28" customFormat="1">
      <c r="A1575" s="211"/>
      <c r="B1575" s="212"/>
      <c r="C1575" s="213"/>
      <c r="D1575" s="214"/>
      <c r="E1575" s="215"/>
      <c r="F1575" s="214"/>
      <c r="G1575" s="214"/>
      <c r="H1575" s="215"/>
      <c r="I1575" s="216"/>
      <c r="J1575" s="216"/>
      <c r="K1575" s="216"/>
      <c r="L1575" s="216"/>
      <c r="M1575" s="216"/>
      <c r="N1575" s="216"/>
      <c r="O1575" s="216"/>
      <c r="P1575" s="216"/>
      <c r="Q1575" s="217"/>
      <c r="R1575" s="217"/>
      <c r="S1575" s="214"/>
      <c r="T1575" s="214"/>
    </row>
    <row r="1576" spans="1:20" s="28" customFormat="1">
      <c r="A1576" s="211"/>
      <c r="B1576" s="212"/>
      <c r="C1576" s="213"/>
      <c r="D1576" s="214"/>
      <c r="E1576" s="215"/>
      <c r="F1576" s="214"/>
      <c r="G1576" s="214"/>
      <c r="H1576" s="215"/>
      <c r="I1576" s="216"/>
      <c r="J1576" s="216"/>
      <c r="K1576" s="216"/>
      <c r="L1576" s="216"/>
      <c r="M1576" s="216"/>
      <c r="N1576" s="216"/>
      <c r="O1576" s="216"/>
      <c r="P1576" s="216"/>
      <c r="Q1576" s="217"/>
      <c r="R1576" s="217"/>
      <c r="S1576" s="214"/>
      <c r="T1576" s="214"/>
    </row>
    <row r="1577" spans="1:20" s="28" customFormat="1">
      <c r="A1577" s="211"/>
      <c r="B1577" s="212"/>
      <c r="C1577" s="213"/>
      <c r="D1577" s="214"/>
      <c r="E1577" s="215"/>
      <c r="F1577" s="214"/>
      <c r="G1577" s="214"/>
      <c r="H1577" s="215"/>
      <c r="I1577" s="216"/>
      <c r="J1577" s="216"/>
      <c r="K1577" s="216"/>
      <c r="L1577" s="216"/>
      <c r="M1577" s="216"/>
      <c r="N1577" s="216"/>
      <c r="O1577" s="216"/>
      <c r="P1577" s="216"/>
      <c r="Q1577" s="217"/>
      <c r="R1577" s="217"/>
      <c r="S1577" s="214"/>
      <c r="T1577" s="214"/>
    </row>
    <row r="1578" spans="1:20" s="28" customFormat="1">
      <c r="A1578" s="211"/>
      <c r="B1578" s="212"/>
      <c r="C1578" s="213"/>
      <c r="D1578" s="214"/>
      <c r="E1578" s="215"/>
      <c r="F1578" s="214"/>
      <c r="G1578" s="214"/>
      <c r="H1578" s="215"/>
      <c r="I1578" s="216"/>
      <c r="J1578" s="216"/>
      <c r="K1578" s="216"/>
      <c r="L1578" s="216"/>
      <c r="M1578" s="216"/>
      <c r="N1578" s="216"/>
      <c r="O1578" s="216"/>
      <c r="P1578" s="216"/>
      <c r="Q1578" s="217"/>
      <c r="R1578" s="217"/>
      <c r="S1578" s="214"/>
      <c r="T1578" s="214"/>
    </row>
    <row r="1579" spans="1:20" s="28" customFormat="1">
      <c r="A1579" s="211"/>
      <c r="B1579" s="212"/>
      <c r="C1579" s="213"/>
      <c r="D1579" s="214"/>
      <c r="E1579" s="215"/>
      <c r="F1579" s="214"/>
      <c r="G1579" s="214"/>
      <c r="H1579" s="215"/>
      <c r="I1579" s="216"/>
      <c r="J1579" s="216"/>
      <c r="K1579" s="216"/>
      <c r="L1579" s="216"/>
      <c r="M1579" s="216"/>
      <c r="N1579" s="216"/>
      <c r="O1579" s="216"/>
      <c r="P1579" s="216"/>
      <c r="Q1579" s="217"/>
      <c r="R1579" s="217"/>
      <c r="S1579" s="214"/>
      <c r="T1579" s="214"/>
    </row>
    <row r="1580" spans="1:20" s="28" customFormat="1">
      <c r="A1580" s="211"/>
      <c r="B1580" s="212"/>
      <c r="C1580" s="213"/>
      <c r="D1580" s="214"/>
      <c r="E1580" s="215"/>
      <c r="F1580" s="214"/>
      <c r="G1580" s="214"/>
      <c r="H1580" s="215"/>
      <c r="I1580" s="216"/>
      <c r="J1580" s="216"/>
      <c r="K1580" s="216"/>
      <c r="L1580" s="216"/>
      <c r="M1580" s="216"/>
      <c r="N1580" s="216"/>
      <c r="O1580" s="216"/>
      <c r="P1580" s="216"/>
      <c r="Q1580" s="217"/>
      <c r="R1580" s="217"/>
      <c r="S1580" s="214"/>
      <c r="T1580" s="214"/>
    </row>
    <row r="1581" spans="1:20" s="28" customFormat="1">
      <c r="A1581" s="211"/>
      <c r="B1581" s="212"/>
      <c r="C1581" s="213"/>
      <c r="D1581" s="214"/>
      <c r="E1581" s="215"/>
      <c r="F1581" s="214"/>
      <c r="G1581" s="214"/>
      <c r="H1581" s="215"/>
      <c r="I1581" s="216"/>
      <c r="J1581" s="216"/>
      <c r="K1581" s="216"/>
      <c r="L1581" s="216"/>
      <c r="M1581" s="216"/>
      <c r="N1581" s="216"/>
      <c r="O1581" s="216"/>
      <c r="P1581" s="216"/>
      <c r="Q1581" s="217"/>
      <c r="R1581" s="217"/>
      <c r="S1581" s="214"/>
      <c r="T1581" s="214"/>
    </row>
    <row r="1582" spans="1:20" s="28" customFormat="1">
      <c r="A1582" s="211"/>
      <c r="B1582" s="212"/>
      <c r="C1582" s="213"/>
      <c r="D1582" s="214"/>
      <c r="E1582" s="215"/>
      <c r="F1582" s="214"/>
      <c r="G1582" s="214"/>
      <c r="H1582" s="215"/>
      <c r="I1582" s="216"/>
      <c r="J1582" s="216"/>
      <c r="K1582" s="216"/>
      <c r="L1582" s="216"/>
      <c r="M1582" s="216"/>
      <c r="N1582" s="216"/>
      <c r="O1582" s="216"/>
      <c r="P1582" s="216"/>
      <c r="Q1582" s="217"/>
      <c r="R1582" s="217"/>
      <c r="S1582" s="214"/>
      <c r="T1582" s="214"/>
    </row>
    <row r="1583" spans="1:20" s="28" customFormat="1">
      <c r="A1583" s="211"/>
      <c r="B1583" s="212"/>
      <c r="C1583" s="213"/>
      <c r="D1583" s="214"/>
      <c r="E1583" s="215"/>
      <c r="F1583" s="214"/>
      <c r="G1583" s="214"/>
      <c r="H1583" s="215"/>
      <c r="I1583" s="216"/>
      <c r="J1583" s="216"/>
      <c r="K1583" s="216"/>
      <c r="L1583" s="216"/>
      <c r="M1583" s="216"/>
      <c r="N1583" s="216"/>
      <c r="O1583" s="216"/>
      <c r="P1583" s="216"/>
      <c r="Q1583" s="217"/>
      <c r="R1583" s="217"/>
      <c r="S1583" s="214"/>
      <c r="T1583" s="214"/>
    </row>
    <row r="1584" spans="1:20" s="28" customFormat="1">
      <c r="A1584" s="211"/>
      <c r="B1584" s="212"/>
      <c r="C1584" s="213"/>
      <c r="D1584" s="214"/>
      <c r="E1584" s="215"/>
      <c r="F1584" s="214"/>
      <c r="G1584" s="214"/>
      <c r="H1584" s="215"/>
      <c r="I1584" s="216"/>
      <c r="J1584" s="216"/>
      <c r="K1584" s="216"/>
      <c r="L1584" s="216"/>
      <c r="M1584" s="216"/>
      <c r="N1584" s="216"/>
      <c r="O1584" s="216"/>
      <c r="P1584" s="216"/>
      <c r="Q1584" s="217"/>
      <c r="R1584" s="217"/>
      <c r="S1584" s="214"/>
      <c r="T1584" s="214"/>
    </row>
    <row r="1585" spans="1:20" s="28" customFormat="1">
      <c r="A1585" s="211"/>
      <c r="B1585" s="212"/>
      <c r="C1585" s="213"/>
      <c r="D1585" s="214"/>
      <c r="E1585" s="215"/>
      <c r="F1585" s="214"/>
      <c r="G1585" s="214"/>
      <c r="H1585" s="215"/>
      <c r="I1585" s="216"/>
      <c r="J1585" s="216"/>
      <c r="K1585" s="216"/>
      <c r="L1585" s="216"/>
      <c r="M1585" s="216"/>
      <c r="N1585" s="216"/>
      <c r="O1585" s="216"/>
      <c r="P1585" s="216"/>
      <c r="Q1585" s="217"/>
      <c r="R1585" s="217"/>
      <c r="S1585" s="214"/>
      <c r="T1585" s="214"/>
    </row>
    <row r="1586" spans="1:20" s="28" customFormat="1">
      <c r="A1586" s="211"/>
      <c r="B1586" s="212"/>
      <c r="C1586" s="213"/>
      <c r="D1586" s="214"/>
      <c r="E1586" s="215"/>
      <c r="F1586" s="214"/>
      <c r="G1586" s="214"/>
      <c r="H1586" s="215"/>
      <c r="I1586" s="216"/>
      <c r="J1586" s="216"/>
      <c r="K1586" s="216"/>
      <c r="L1586" s="216"/>
      <c r="M1586" s="216"/>
      <c r="N1586" s="216"/>
      <c r="O1586" s="216"/>
      <c r="P1586" s="216"/>
      <c r="Q1586" s="217"/>
      <c r="R1586" s="217"/>
      <c r="S1586" s="214"/>
      <c r="T1586" s="214"/>
    </row>
    <row r="1587" spans="1:20" s="28" customFormat="1">
      <c r="A1587" s="211"/>
      <c r="B1587" s="212"/>
      <c r="C1587" s="213"/>
      <c r="D1587" s="214"/>
      <c r="E1587" s="215"/>
      <c r="F1587" s="214"/>
      <c r="G1587" s="214"/>
      <c r="H1587" s="215"/>
      <c r="I1587" s="216"/>
      <c r="J1587" s="216"/>
      <c r="K1587" s="216"/>
      <c r="L1587" s="216"/>
      <c r="M1587" s="216"/>
      <c r="N1587" s="216"/>
      <c r="O1587" s="216"/>
      <c r="P1587" s="216"/>
      <c r="Q1587" s="217"/>
      <c r="R1587" s="217"/>
      <c r="S1587" s="214"/>
      <c r="T1587" s="214"/>
    </row>
    <row r="1588" spans="1:20" s="28" customFormat="1">
      <c r="A1588" s="211"/>
      <c r="B1588" s="212"/>
      <c r="C1588" s="213"/>
      <c r="D1588" s="214"/>
      <c r="E1588" s="215"/>
      <c r="F1588" s="214"/>
      <c r="G1588" s="214"/>
      <c r="H1588" s="215"/>
      <c r="I1588" s="216"/>
      <c r="J1588" s="216"/>
      <c r="K1588" s="216"/>
      <c r="L1588" s="216"/>
      <c r="M1588" s="216"/>
      <c r="N1588" s="216"/>
      <c r="O1588" s="216"/>
      <c r="P1588" s="216"/>
      <c r="Q1588" s="217"/>
      <c r="R1588" s="217"/>
      <c r="S1588" s="214"/>
      <c r="T1588" s="214"/>
    </row>
    <row r="1589" spans="1:20" s="28" customFormat="1">
      <c r="A1589" s="211"/>
      <c r="B1589" s="212"/>
      <c r="C1589" s="213"/>
      <c r="D1589" s="214"/>
      <c r="E1589" s="215"/>
      <c r="F1589" s="214"/>
      <c r="G1589" s="214"/>
      <c r="H1589" s="215"/>
      <c r="I1589" s="216"/>
      <c r="J1589" s="216"/>
      <c r="K1589" s="216"/>
      <c r="L1589" s="216"/>
      <c r="M1589" s="216"/>
      <c r="N1589" s="216"/>
      <c r="O1589" s="216"/>
      <c r="P1589" s="216"/>
      <c r="Q1589" s="217"/>
      <c r="R1589" s="217"/>
      <c r="S1589" s="214"/>
      <c r="T1589" s="214"/>
    </row>
    <row r="1590" spans="1:20" s="28" customFormat="1">
      <c r="A1590" s="211"/>
      <c r="B1590" s="212"/>
      <c r="C1590" s="213"/>
      <c r="D1590" s="214"/>
      <c r="E1590" s="215"/>
      <c r="F1590" s="214"/>
      <c r="G1590" s="214"/>
      <c r="H1590" s="215"/>
      <c r="I1590" s="216"/>
      <c r="J1590" s="216"/>
      <c r="K1590" s="216"/>
      <c r="L1590" s="216"/>
      <c r="M1590" s="216"/>
      <c r="N1590" s="216"/>
      <c r="O1590" s="216"/>
      <c r="P1590" s="216"/>
      <c r="Q1590" s="217"/>
      <c r="R1590" s="217"/>
      <c r="S1590" s="214"/>
      <c r="T1590" s="214"/>
    </row>
    <row r="1591" spans="1:20" s="28" customFormat="1">
      <c r="A1591" s="211"/>
      <c r="B1591" s="212"/>
      <c r="C1591" s="213"/>
      <c r="D1591" s="214"/>
      <c r="E1591" s="215"/>
      <c r="F1591" s="214"/>
      <c r="G1591" s="214"/>
      <c r="H1591" s="215"/>
      <c r="I1591" s="216"/>
      <c r="J1591" s="216"/>
      <c r="K1591" s="216"/>
      <c r="L1591" s="216"/>
      <c r="M1591" s="216"/>
      <c r="N1591" s="216"/>
      <c r="O1591" s="216"/>
      <c r="P1591" s="216"/>
      <c r="Q1591" s="217"/>
      <c r="R1591" s="217"/>
      <c r="S1591" s="214"/>
      <c r="T1591" s="214"/>
    </row>
    <row r="1592" spans="1:20" s="28" customFormat="1">
      <c r="A1592" s="211"/>
      <c r="B1592" s="212"/>
      <c r="C1592" s="213"/>
      <c r="D1592" s="214"/>
      <c r="E1592" s="215"/>
      <c r="F1592" s="214"/>
      <c r="G1592" s="214"/>
      <c r="H1592" s="215"/>
      <c r="I1592" s="216"/>
      <c r="J1592" s="216"/>
      <c r="K1592" s="216"/>
      <c r="L1592" s="216"/>
      <c r="M1592" s="216"/>
      <c r="N1592" s="216"/>
      <c r="O1592" s="216"/>
      <c r="P1592" s="216"/>
      <c r="Q1592" s="217"/>
      <c r="R1592" s="217"/>
      <c r="S1592" s="214"/>
      <c r="T1592" s="214"/>
    </row>
    <row r="1593" spans="1:20" s="28" customFormat="1">
      <c r="A1593" s="211"/>
      <c r="B1593" s="212"/>
      <c r="C1593" s="213"/>
      <c r="D1593" s="214"/>
      <c r="E1593" s="215"/>
      <c r="F1593" s="214"/>
      <c r="G1593" s="214"/>
      <c r="H1593" s="215"/>
      <c r="I1593" s="216"/>
      <c r="J1593" s="216"/>
      <c r="K1593" s="216"/>
      <c r="L1593" s="216"/>
      <c r="M1593" s="216"/>
      <c r="N1593" s="216"/>
      <c r="O1593" s="216"/>
      <c r="P1593" s="216"/>
      <c r="Q1593" s="217"/>
      <c r="R1593" s="217"/>
      <c r="S1593" s="214"/>
      <c r="T1593" s="214"/>
    </row>
    <row r="1594" spans="1:20" s="28" customFormat="1">
      <c r="A1594" s="211"/>
      <c r="B1594" s="212"/>
      <c r="C1594" s="213"/>
      <c r="D1594" s="214"/>
      <c r="E1594" s="215"/>
      <c r="F1594" s="214"/>
      <c r="G1594" s="214"/>
      <c r="H1594" s="215"/>
      <c r="I1594" s="216"/>
      <c r="J1594" s="216"/>
      <c r="K1594" s="216"/>
      <c r="L1594" s="216"/>
      <c r="M1594" s="216"/>
      <c r="N1594" s="216"/>
      <c r="O1594" s="216"/>
      <c r="P1594" s="216"/>
      <c r="Q1594" s="217"/>
      <c r="R1594" s="217"/>
      <c r="S1594" s="214"/>
      <c r="T1594" s="214"/>
    </row>
    <row r="1595" spans="1:20" s="28" customFormat="1">
      <c r="A1595" s="211"/>
      <c r="B1595" s="212"/>
      <c r="C1595" s="213"/>
      <c r="D1595" s="214"/>
      <c r="E1595" s="215"/>
      <c r="F1595" s="214"/>
      <c r="G1595" s="214"/>
      <c r="H1595" s="215"/>
      <c r="I1595" s="216"/>
      <c r="J1595" s="216"/>
      <c r="K1595" s="216"/>
      <c r="L1595" s="216"/>
      <c r="M1595" s="216"/>
      <c r="N1595" s="216"/>
      <c r="O1595" s="216"/>
      <c r="P1595" s="216"/>
      <c r="Q1595" s="217"/>
      <c r="R1595" s="217"/>
      <c r="S1595" s="214"/>
      <c r="T1595" s="214"/>
    </row>
    <row r="1596" spans="1:20" s="28" customFormat="1">
      <c r="A1596" s="211"/>
      <c r="B1596" s="212"/>
      <c r="C1596" s="213"/>
      <c r="D1596" s="214"/>
      <c r="E1596" s="215"/>
      <c r="F1596" s="214"/>
      <c r="G1596" s="214"/>
      <c r="H1596" s="215"/>
      <c r="I1596" s="216"/>
      <c r="J1596" s="216"/>
      <c r="K1596" s="216"/>
      <c r="L1596" s="216"/>
      <c r="M1596" s="216"/>
      <c r="N1596" s="216"/>
      <c r="O1596" s="216"/>
      <c r="P1596" s="216"/>
      <c r="Q1596" s="217"/>
      <c r="R1596" s="217"/>
      <c r="S1596" s="214"/>
      <c r="T1596" s="214"/>
    </row>
    <row r="1597" spans="1:20" s="28" customFormat="1">
      <c r="A1597" s="211"/>
      <c r="B1597" s="212"/>
      <c r="C1597" s="213"/>
      <c r="D1597" s="214"/>
      <c r="E1597" s="215"/>
      <c r="F1597" s="214"/>
      <c r="G1597" s="214"/>
      <c r="H1597" s="215"/>
      <c r="I1597" s="216"/>
      <c r="J1597" s="216"/>
      <c r="K1597" s="216"/>
      <c r="L1597" s="216"/>
      <c r="M1597" s="216"/>
      <c r="N1597" s="216"/>
      <c r="O1597" s="216"/>
      <c r="P1597" s="216"/>
      <c r="Q1597" s="217"/>
      <c r="R1597" s="217"/>
      <c r="S1597" s="214"/>
      <c r="T1597" s="214"/>
    </row>
    <row r="1598" spans="1:20" s="28" customFormat="1">
      <c r="A1598" s="211"/>
      <c r="B1598" s="212"/>
      <c r="C1598" s="213"/>
      <c r="D1598" s="214"/>
      <c r="E1598" s="215"/>
      <c r="F1598" s="214"/>
      <c r="G1598" s="214"/>
      <c r="H1598" s="215"/>
      <c r="I1598" s="216"/>
      <c r="J1598" s="216"/>
      <c r="K1598" s="216"/>
      <c r="L1598" s="216"/>
      <c r="M1598" s="216"/>
      <c r="N1598" s="216"/>
      <c r="O1598" s="216"/>
      <c r="P1598" s="216"/>
      <c r="Q1598" s="217"/>
      <c r="R1598" s="217"/>
      <c r="S1598" s="214"/>
      <c r="T1598" s="214"/>
    </row>
    <row r="1599" spans="1:20" s="28" customFormat="1">
      <c r="A1599" s="211"/>
      <c r="B1599" s="212"/>
      <c r="C1599" s="213"/>
      <c r="D1599" s="214"/>
      <c r="E1599" s="215"/>
      <c r="F1599" s="214"/>
      <c r="G1599" s="214"/>
      <c r="H1599" s="215"/>
      <c r="I1599" s="216"/>
      <c r="J1599" s="216"/>
      <c r="K1599" s="216"/>
      <c r="L1599" s="216"/>
      <c r="M1599" s="216"/>
      <c r="N1599" s="216"/>
      <c r="O1599" s="216"/>
      <c r="P1599" s="216"/>
      <c r="Q1599" s="217"/>
      <c r="R1599" s="217"/>
      <c r="S1599" s="214"/>
      <c r="T1599" s="214"/>
    </row>
    <row r="1600" spans="1:20" s="28" customFormat="1">
      <c r="A1600" s="211"/>
      <c r="B1600" s="212"/>
      <c r="C1600" s="213"/>
      <c r="D1600" s="214"/>
      <c r="E1600" s="215"/>
      <c r="F1600" s="214"/>
      <c r="G1600" s="214"/>
      <c r="H1600" s="215"/>
      <c r="I1600" s="216"/>
      <c r="J1600" s="216"/>
      <c r="K1600" s="216"/>
      <c r="L1600" s="216"/>
      <c r="M1600" s="216"/>
      <c r="N1600" s="216"/>
      <c r="O1600" s="216"/>
      <c r="P1600" s="216"/>
      <c r="Q1600" s="217"/>
      <c r="R1600" s="217"/>
      <c r="S1600" s="214"/>
      <c r="T1600" s="214"/>
    </row>
    <row r="1601" spans="1:20" s="28" customFormat="1">
      <c r="A1601" s="211"/>
      <c r="B1601" s="212"/>
      <c r="C1601" s="213"/>
      <c r="D1601" s="214"/>
      <c r="E1601" s="215"/>
      <c r="F1601" s="214"/>
      <c r="G1601" s="214"/>
      <c r="H1601" s="215"/>
      <c r="I1601" s="216"/>
      <c r="J1601" s="216"/>
      <c r="K1601" s="216"/>
      <c r="L1601" s="216"/>
      <c r="M1601" s="216"/>
      <c r="N1601" s="216"/>
      <c r="O1601" s="216"/>
      <c r="P1601" s="216"/>
      <c r="Q1601" s="217"/>
      <c r="R1601" s="217"/>
      <c r="S1601" s="214"/>
      <c r="T1601" s="214"/>
    </row>
    <row r="1602" spans="1:20" s="28" customFormat="1">
      <c r="A1602" s="211"/>
      <c r="B1602" s="212"/>
      <c r="C1602" s="213"/>
      <c r="D1602" s="214"/>
      <c r="E1602" s="215"/>
      <c r="F1602" s="214"/>
      <c r="G1602" s="214"/>
      <c r="H1602" s="215"/>
      <c r="I1602" s="216"/>
      <c r="J1602" s="216"/>
      <c r="K1602" s="216"/>
      <c r="L1602" s="216"/>
      <c r="M1602" s="216"/>
      <c r="N1602" s="216"/>
      <c r="O1602" s="216"/>
      <c r="P1602" s="216"/>
      <c r="Q1602" s="217"/>
      <c r="R1602" s="217"/>
      <c r="S1602" s="214"/>
      <c r="T1602" s="214"/>
    </row>
    <row r="1603" spans="1:20" s="28" customFormat="1">
      <c r="A1603" s="211"/>
      <c r="B1603" s="212"/>
      <c r="C1603" s="213"/>
      <c r="D1603" s="214"/>
      <c r="E1603" s="215"/>
      <c r="F1603" s="214"/>
      <c r="G1603" s="214"/>
      <c r="H1603" s="215"/>
      <c r="I1603" s="216"/>
      <c r="J1603" s="216"/>
      <c r="K1603" s="216"/>
      <c r="L1603" s="216"/>
      <c r="M1603" s="216"/>
      <c r="N1603" s="216"/>
      <c r="O1603" s="216"/>
      <c r="P1603" s="216"/>
      <c r="Q1603" s="217"/>
      <c r="R1603" s="217"/>
      <c r="S1603" s="214"/>
      <c r="T1603" s="214"/>
    </row>
    <row r="1604" spans="1:20" s="28" customFormat="1">
      <c r="A1604" s="211"/>
      <c r="B1604" s="212"/>
      <c r="C1604" s="213"/>
      <c r="D1604" s="214"/>
      <c r="E1604" s="215"/>
      <c r="F1604" s="214"/>
      <c r="G1604" s="214"/>
      <c r="H1604" s="215"/>
      <c r="I1604" s="216"/>
      <c r="J1604" s="216"/>
      <c r="K1604" s="216"/>
      <c r="L1604" s="216"/>
      <c r="M1604" s="216"/>
      <c r="N1604" s="216"/>
      <c r="O1604" s="216"/>
      <c r="P1604" s="216"/>
      <c r="Q1604" s="217"/>
      <c r="R1604" s="217"/>
      <c r="S1604" s="214"/>
      <c r="T1604" s="214"/>
    </row>
    <row r="1605" spans="1:20" s="28" customFormat="1">
      <c r="A1605" s="211"/>
      <c r="B1605" s="212"/>
      <c r="C1605" s="213"/>
      <c r="D1605" s="214"/>
      <c r="E1605" s="215"/>
      <c r="F1605" s="214"/>
      <c r="G1605" s="214"/>
      <c r="H1605" s="215"/>
      <c r="I1605" s="216"/>
      <c r="J1605" s="216"/>
      <c r="K1605" s="216"/>
      <c r="L1605" s="216"/>
      <c r="M1605" s="216"/>
      <c r="N1605" s="216"/>
      <c r="O1605" s="216"/>
      <c r="P1605" s="216"/>
      <c r="Q1605" s="217"/>
      <c r="R1605" s="217"/>
      <c r="S1605" s="214"/>
      <c r="T1605" s="214"/>
    </row>
    <row r="1606" spans="1:20" s="28" customFormat="1">
      <c r="A1606" s="211"/>
      <c r="B1606" s="212"/>
      <c r="C1606" s="213"/>
      <c r="D1606" s="214"/>
      <c r="E1606" s="215"/>
      <c r="F1606" s="214"/>
      <c r="G1606" s="214"/>
      <c r="H1606" s="215"/>
      <c r="I1606" s="216"/>
      <c r="J1606" s="216"/>
      <c r="K1606" s="216"/>
      <c r="L1606" s="216"/>
      <c r="M1606" s="216"/>
      <c r="N1606" s="216"/>
      <c r="O1606" s="216"/>
      <c r="P1606" s="216"/>
      <c r="Q1606" s="217"/>
      <c r="R1606" s="217"/>
      <c r="S1606" s="214"/>
      <c r="T1606" s="214"/>
    </row>
    <row r="1607" spans="1:20" s="28" customFormat="1">
      <c r="A1607" s="211"/>
      <c r="B1607" s="212"/>
      <c r="C1607" s="213"/>
      <c r="D1607" s="214"/>
      <c r="E1607" s="215"/>
      <c r="F1607" s="214"/>
      <c r="G1607" s="214"/>
      <c r="H1607" s="215"/>
      <c r="I1607" s="216"/>
      <c r="J1607" s="216"/>
      <c r="K1607" s="216"/>
      <c r="L1607" s="216"/>
      <c r="M1607" s="216"/>
      <c r="N1607" s="216"/>
      <c r="O1607" s="216"/>
      <c r="P1607" s="216"/>
      <c r="Q1607" s="217"/>
      <c r="R1607" s="217"/>
      <c r="S1607" s="214"/>
      <c r="T1607" s="214"/>
    </row>
    <row r="1608" spans="1:20" s="28" customFormat="1">
      <c r="A1608" s="211"/>
      <c r="B1608" s="212"/>
      <c r="C1608" s="213"/>
      <c r="D1608" s="214"/>
      <c r="E1608" s="215"/>
      <c r="F1608" s="214"/>
      <c r="G1608" s="214"/>
      <c r="H1608" s="215"/>
      <c r="I1608" s="216"/>
      <c r="J1608" s="216"/>
      <c r="K1608" s="216"/>
      <c r="L1608" s="216"/>
      <c r="M1608" s="216"/>
      <c r="N1608" s="216"/>
      <c r="O1608" s="216"/>
      <c r="P1608" s="216"/>
      <c r="Q1608" s="217"/>
      <c r="R1608" s="217"/>
      <c r="S1608" s="214"/>
      <c r="T1608" s="214"/>
    </row>
    <row r="1609" spans="1:20" s="28" customFormat="1">
      <c r="A1609" s="211"/>
      <c r="B1609" s="212"/>
      <c r="C1609" s="213"/>
      <c r="D1609" s="214"/>
      <c r="E1609" s="215"/>
      <c r="F1609" s="214"/>
      <c r="G1609" s="214"/>
      <c r="H1609" s="215"/>
      <c r="I1609" s="216"/>
      <c r="J1609" s="216"/>
      <c r="K1609" s="216"/>
      <c r="L1609" s="216"/>
      <c r="M1609" s="216"/>
      <c r="N1609" s="216"/>
      <c r="O1609" s="216"/>
      <c r="P1609" s="216"/>
      <c r="Q1609" s="217"/>
      <c r="R1609" s="217"/>
      <c r="S1609" s="214"/>
      <c r="T1609" s="214"/>
    </row>
    <row r="1610" spans="1:20" s="28" customFormat="1">
      <c r="A1610" s="211"/>
      <c r="B1610" s="212"/>
      <c r="C1610" s="213"/>
      <c r="D1610" s="214"/>
      <c r="E1610" s="215"/>
      <c r="F1610" s="214"/>
      <c r="G1610" s="214"/>
      <c r="H1610" s="215"/>
      <c r="I1610" s="216"/>
      <c r="J1610" s="216"/>
      <c r="K1610" s="216"/>
      <c r="L1610" s="216"/>
      <c r="M1610" s="216"/>
      <c r="N1610" s="216"/>
      <c r="O1610" s="216"/>
      <c r="P1610" s="216"/>
      <c r="Q1610" s="217"/>
      <c r="R1610" s="217"/>
      <c r="S1610" s="214"/>
      <c r="T1610" s="214"/>
    </row>
    <row r="1611" spans="1:20" s="28" customFormat="1">
      <c r="A1611" s="211"/>
      <c r="B1611" s="212"/>
      <c r="C1611" s="213"/>
      <c r="D1611" s="214"/>
      <c r="E1611" s="215"/>
      <c r="F1611" s="214"/>
      <c r="G1611" s="214"/>
      <c r="H1611" s="215"/>
      <c r="I1611" s="216"/>
      <c r="J1611" s="216"/>
      <c r="K1611" s="216"/>
      <c r="L1611" s="216"/>
      <c r="M1611" s="216"/>
      <c r="N1611" s="216"/>
      <c r="O1611" s="216"/>
      <c r="P1611" s="216"/>
      <c r="Q1611" s="217"/>
      <c r="R1611" s="217"/>
      <c r="S1611" s="214"/>
      <c r="T1611" s="214"/>
    </row>
    <row r="1612" spans="1:20" s="28" customFormat="1">
      <c r="A1612" s="211"/>
      <c r="B1612" s="212"/>
      <c r="C1612" s="213"/>
      <c r="D1612" s="214"/>
      <c r="E1612" s="215"/>
      <c r="F1612" s="214"/>
      <c r="G1612" s="214"/>
      <c r="H1612" s="215"/>
      <c r="I1612" s="216"/>
      <c r="J1612" s="216"/>
      <c r="K1612" s="216"/>
      <c r="L1612" s="216"/>
      <c r="M1612" s="216"/>
      <c r="N1612" s="216"/>
      <c r="O1612" s="216"/>
      <c r="P1612" s="216"/>
      <c r="Q1612" s="217"/>
      <c r="R1612" s="217"/>
      <c r="S1612" s="214"/>
      <c r="T1612" s="214"/>
    </row>
    <row r="1613" spans="1:20" s="28" customFormat="1">
      <c r="A1613" s="211"/>
      <c r="B1613" s="212"/>
      <c r="C1613" s="213"/>
      <c r="D1613" s="214"/>
      <c r="E1613" s="215"/>
      <c r="F1613" s="214"/>
      <c r="G1613" s="214"/>
      <c r="H1613" s="215"/>
      <c r="I1613" s="216"/>
      <c r="J1613" s="216"/>
      <c r="K1613" s="216"/>
      <c r="L1613" s="216"/>
      <c r="M1613" s="216"/>
      <c r="N1613" s="216"/>
      <c r="O1613" s="216"/>
      <c r="P1613" s="216"/>
      <c r="Q1613" s="217"/>
      <c r="R1613" s="217"/>
      <c r="S1613" s="214"/>
      <c r="T1613" s="214"/>
    </row>
    <row r="1614" spans="1:20" s="28" customFormat="1">
      <c r="A1614" s="211"/>
      <c r="B1614" s="212"/>
      <c r="C1614" s="213"/>
      <c r="D1614" s="214"/>
      <c r="E1614" s="215"/>
      <c r="F1614" s="214"/>
      <c r="G1614" s="214"/>
      <c r="H1614" s="215"/>
      <c r="I1614" s="216"/>
      <c r="J1614" s="216"/>
      <c r="K1614" s="216"/>
      <c r="L1614" s="216"/>
      <c r="M1614" s="216"/>
      <c r="N1614" s="216"/>
      <c r="O1614" s="216"/>
      <c r="P1614" s="216"/>
      <c r="Q1614" s="217"/>
      <c r="R1614" s="217"/>
      <c r="S1614" s="214"/>
      <c r="T1614" s="214"/>
    </row>
    <row r="1615" spans="1:20" s="28" customFormat="1">
      <c r="A1615" s="211"/>
      <c r="B1615" s="212"/>
      <c r="C1615" s="213"/>
      <c r="D1615" s="214"/>
      <c r="E1615" s="215"/>
      <c r="F1615" s="214"/>
      <c r="G1615" s="214"/>
      <c r="H1615" s="215"/>
      <c r="I1615" s="216"/>
      <c r="J1615" s="216"/>
      <c r="K1615" s="216"/>
      <c r="L1615" s="216"/>
      <c r="M1615" s="216"/>
      <c r="N1615" s="216"/>
      <c r="O1615" s="216"/>
      <c r="P1615" s="216"/>
      <c r="Q1615" s="217"/>
      <c r="R1615" s="217"/>
      <c r="S1615" s="214"/>
      <c r="T1615" s="214"/>
    </row>
    <row r="1616" spans="1:20" s="28" customFormat="1">
      <c r="A1616" s="211"/>
      <c r="B1616" s="212"/>
      <c r="C1616" s="213"/>
      <c r="D1616" s="214"/>
      <c r="E1616" s="215"/>
      <c r="F1616" s="214"/>
      <c r="G1616" s="214"/>
      <c r="H1616" s="215"/>
      <c r="I1616" s="216"/>
      <c r="J1616" s="216"/>
      <c r="K1616" s="216"/>
      <c r="L1616" s="216"/>
      <c r="M1616" s="216"/>
      <c r="N1616" s="216"/>
      <c r="O1616" s="216"/>
      <c r="P1616" s="216"/>
      <c r="Q1616" s="217"/>
      <c r="R1616" s="217"/>
      <c r="S1616" s="214"/>
      <c r="T1616" s="214"/>
    </row>
    <row r="1617" spans="1:20" s="28" customFormat="1">
      <c r="A1617" s="211"/>
      <c r="B1617" s="212"/>
      <c r="C1617" s="213"/>
      <c r="D1617" s="214"/>
      <c r="E1617" s="215"/>
      <c r="F1617" s="214"/>
      <c r="G1617" s="214"/>
      <c r="H1617" s="215"/>
      <c r="I1617" s="216"/>
      <c r="J1617" s="216"/>
      <c r="K1617" s="216"/>
      <c r="L1617" s="216"/>
      <c r="M1617" s="216"/>
      <c r="N1617" s="216"/>
      <c r="O1617" s="216"/>
      <c r="P1617" s="216"/>
      <c r="Q1617" s="217"/>
      <c r="R1617" s="217"/>
      <c r="S1617" s="214"/>
      <c r="T1617" s="214"/>
    </row>
    <row r="1618" spans="1:20" s="28" customFormat="1">
      <c r="A1618" s="211"/>
      <c r="B1618" s="212"/>
      <c r="C1618" s="213"/>
      <c r="D1618" s="214"/>
      <c r="E1618" s="215"/>
      <c r="F1618" s="214"/>
      <c r="G1618" s="214"/>
      <c r="H1618" s="215"/>
      <c r="I1618" s="216"/>
      <c r="J1618" s="216"/>
      <c r="K1618" s="216"/>
      <c r="L1618" s="216"/>
      <c r="M1618" s="216"/>
      <c r="N1618" s="216"/>
      <c r="O1618" s="216"/>
      <c r="P1618" s="216"/>
      <c r="Q1618" s="217"/>
      <c r="R1618" s="217"/>
      <c r="S1618" s="214"/>
      <c r="T1618" s="214"/>
    </row>
    <row r="1619" spans="1:20" s="28" customFormat="1">
      <c r="A1619" s="211"/>
      <c r="B1619" s="212"/>
      <c r="C1619" s="213"/>
      <c r="D1619" s="214"/>
      <c r="E1619" s="215"/>
      <c r="F1619" s="214"/>
      <c r="G1619" s="214"/>
      <c r="H1619" s="215"/>
      <c r="I1619" s="216"/>
      <c r="J1619" s="216"/>
      <c r="K1619" s="216"/>
      <c r="L1619" s="216"/>
      <c r="M1619" s="216"/>
      <c r="N1619" s="216"/>
      <c r="O1619" s="216"/>
      <c r="P1619" s="216"/>
      <c r="Q1619" s="217"/>
      <c r="R1619" s="217"/>
      <c r="S1619" s="214"/>
      <c r="T1619" s="214"/>
    </row>
    <row r="1620" spans="1:20" s="28" customFormat="1">
      <c r="A1620" s="211"/>
      <c r="B1620" s="212"/>
      <c r="C1620" s="213"/>
      <c r="D1620" s="214"/>
      <c r="E1620" s="215"/>
      <c r="F1620" s="214"/>
      <c r="G1620" s="214"/>
      <c r="H1620" s="215"/>
      <c r="I1620" s="216"/>
      <c r="J1620" s="216"/>
      <c r="K1620" s="216"/>
      <c r="L1620" s="216"/>
      <c r="M1620" s="216"/>
      <c r="N1620" s="216"/>
      <c r="O1620" s="216"/>
      <c r="P1620" s="216"/>
      <c r="Q1620" s="217"/>
      <c r="R1620" s="217"/>
      <c r="S1620" s="214"/>
      <c r="T1620" s="214"/>
    </row>
    <row r="1621" spans="1:20" s="28" customFormat="1">
      <c r="A1621" s="211"/>
      <c r="B1621" s="212"/>
      <c r="C1621" s="213"/>
      <c r="D1621" s="214"/>
      <c r="E1621" s="215"/>
      <c r="F1621" s="214"/>
      <c r="G1621" s="214"/>
      <c r="H1621" s="215"/>
      <c r="I1621" s="216"/>
      <c r="J1621" s="216"/>
      <c r="K1621" s="216"/>
      <c r="L1621" s="216"/>
      <c r="M1621" s="216"/>
      <c r="N1621" s="216"/>
      <c r="O1621" s="216"/>
      <c r="P1621" s="216"/>
      <c r="Q1621" s="217"/>
      <c r="R1621" s="217"/>
      <c r="S1621" s="214"/>
      <c r="T1621" s="214"/>
    </row>
    <row r="1622" spans="1:20" s="28" customFormat="1">
      <c r="A1622" s="211"/>
      <c r="B1622" s="212"/>
      <c r="C1622" s="213"/>
      <c r="D1622" s="214"/>
      <c r="E1622" s="215"/>
      <c r="F1622" s="214"/>
      <c r="G1622" s="214"/>
      <c r="H1622" s="215"/>
      <c r="I1622" s="216"/>
      <c r="J1622" s="216"/>
      <c r="K1622" s="216"/>
      <c r="L1622" s="216"/>
      <c r="M1622" s="216"/>
      <c r="N1622" s="216"/>
      <c r="O1622" s="216"/>
      <c r="P1622" s="216"/>
      <c r="Q1622" s="217"/>
      <c r="R1622" s="217"/>
      <c r="S1622" s="214"/>
      <c r="T1622" s="214"/>
    </row>
    <row r="1623" spans="1:20" s="28" customFormat="1">
      <c r="A1623" s="211"/>
      <c r="B1623" s="212"/>
      <c r="C1623" s="213"/>
      <c r="D1623" s="214"/>
      <c r="E1623" s="215"/>
      <c r="F1623" s="214"/>
      <c r="G1623" s="214"/>
      <c r="H1623" s="215"/>
      <c r="I1623" s="216"/>
      <c r="J1623" s="216"/>
      <c r="K1623" s="216"/>
      <c r="L1623" s="216"/>
      <c r="M1623" s="216"/>
      <c r="N1623" s="216"/>
      <c r="O1623" s="216"/>
      <c r="P1623" s="216"/>
      <c r="Q1623" s="217"/>
      <c r="R1623" s="217"/>
      <c r="S1623" s="214"/>
      <c r="T1623" s="214"/>
    </row>
    <row r="1624" spans="1:20" s="28" customFormat="1">
      <c r="A1624" s="211"/>
      <c r="B1624" s="212"/>
      <c r="C1624" s="213"/>
      <c r="D1624" s="214"/>
      <c r="E1624" s="215"/>
      <c r="F1624" s="214"/>
      <c r="G1624" s="214"/>
      <c r="H1624" s="215"/>
      <c r="I1624" s="216"/>
      <c r="J1624" s="216"/>
      <c r="K1624" s="216"/>
      <c r="L1624" s="216"/>
      <c r="M1624" s="216"/>
      <c r="N1624" s="216"/>
      <c r="O1624" s="216"/>
      <c r="P1624" s="216"/>
      <c r="Q1624" s="217"/>
      <c r="R1624" s="217"/>
      <c r="S1624" s="214"/>
      <c r="T1624" s="214"/>
    </row>
    <row r="1625" spans="1:20" s="28" customFormat="1">
      <c r="A1625" s="211"/>
      <c r="B1625" s="212"/>
      <c r="C1625" s="213"/>
      <c r="D1625" s="214"/>
      <c r="E1625" s="215"/>
      <c r="F1625" s="214"/>
      <c r="G1625" s="214"/>
      <c r="H1625" s="215"/>
      <c r="I1625" s="216"/>
      <c r="J1625" s="216"/>
      <c r="K1625" s="216"/>
      <c r="L1625" s="216"/>
      <c r="M1625" s="216"/>
      <c r="N1625" s="216"/>
      <c r="O1625" s="216"/>
      <c r="P1625" s="216"/>
      <c r="Q1625" s="217"/>
      <c r="R1625" s="217"/>
      <c r="S1625" s="214"/>
      <c r="T1625" s="214"/>
    </row>
    <row r="1626" spans="1:20" s="28" customFormat="1">
      <c r="A1626" s="211"/>
      <c r="B1626" s="212"/>
      <c r="C1626" s="213"/>
      <c r="D1626" s="214"/>
      <c r="E1626" s="215"/>
      <c r="F1626" s="214"/>
      <c r="G1626" s="214"/>
      <c r="H1626" s="215"/>
      <c r="I1626" s="216"/>
      <c r="J1626" s="216"/>
      <c r="K1626" s="216"/>
      <c r="L1626" s="216"/>
      <c r="M1626" s="216"/>
      <c r="N1626" s="216"/>
      <c r="O1626" s="216"/>
      <c r="P1626" s="216"/>
      <c r="Q1626" s="217"/>
      <c r="R1626" s="217"/>
      <c r="S1626" s="214"/>
      <c r="T1626" s="214"/>
    </row>
    <row r="1627" spans="1:20" s="28" customFormat="1">
      <c r="A1627" s="211"/>
      <c r="B1627" s="212"/>
      <c r="C1627" s="213"/>
      <c r="D1627" s="214"/>
      <c r="E1627" s="215"/>
      <c r="F1627" s="214"/>
      <c r="G1627" s="214"/>
      <c r="H1627" s="215"/>
      <c r="I1627" s="216"/>
      <c r="J1627" s="216"/>
      <c r="K1627" s="216"/>
      <c r="L1627" s="216"/>
      <c r="M1627" s="216"/>
      <c r="N1627" s="216"/>
      <c r="O1627" s="216"/>
      <c r="P1627" s="216"/>
      <c r="Q1627" s="217"/>
      <c r="R1627" s="217"/>
      <c r="S1627" s="214"/>
      <c r="T1627" s="214"/>
    </row>
    <row r="1628" spans="1:20" s="28" customFormat="1">
      <c r="A1628" s="211"/>
      <c r="B1628" s="212"/>
      <c r="C1628" s="213"/>
      <c r="D1628" s="214"/>
      <c r="E1628" s="215"/>
      <c r="F1628" s="214"/>
      <c r="G1628" s="214"/>
      <c r="H1628" s="215"/>
      <c r="I1628" s="216"/>
      <c r="J1628" s="216"/>
      <c r="K1628" s="216"/>
      <c r="L1628" s="216"/>
      <c r="M1628" s="216"/>
      <c r="N1628" s="216"/>
      <c r="O1628" s="216"/>
      <c r="P1628" s="216"/>
      <c r="Q1628" s="217"/>
      <c r="R1628" s="217"/>
      <c r="S1628" s="214"/>
      <c r="T1628" s="214"/>
    </row>
    <row r="1629" spans="1:20" s="28" customFormat="1">
      <c r="A1629" s="211"/>
      <c r="B1629" s="212"/>
      <c r="C1629" s="213"/>
      <c r="D1629" s="214"/>
      <c r="E1629" s="215"/>
      <c r="F1629" s="214"/>
      <c r="G1629" s="214"/>
      <c r="H1629" s="215"/>
      <c r="I1629" s="216"/>
      <c r="J1629" s="216"/>
      <c r="K1629" s="216"/>
      <c r="L1629" s="216"/>
      <c r="M1629" s="216"/>
      <c r="N1629" s="216"/>
      <c r="O1629" s="216"/>
      <c r="P1629" s="216"/>
      <c r="Q1629" s="217"/>
      <c r="R1629" s="217"/>
      <c r="S1629" s="214"/>
      <c r="T1629" s="214"/>
    </row>
    <row r="1630" spans="1:20" s="28" customFormat="1">
      <c r="A1630" s="211"/>
      <c r="B1630" s="212"/>
      <c r="C1630" s="213"/>
      <c r="D1630" s="214"/>
      <c r="E1630" s="215"/>
      <c r="F1630" s="214"/>
      <c r="G1630" s="214"/>
      <c r="H1630" s="215"/>
      <c r="I1630" s="216"/>
      <c r="J1630" s="216"/>
      <c r="K1630" s="216"/>
      <c r="L1630" s="216"/>
      <c r="M1630" s="216"/>
      <c r="N1630" s="216"/>
      <c r="O1630" s="216"/>
      <c r="P1630" s="216"/>
      <c r="Q1630" s="217"/>
      <c r="R1630" s="217"/>
      <c r="S1630" s="214"/>
      <c r="T1630" s="214"/>
    </row>
    <row r="1631" spans="1:20" s="28" customFormat="1">
      <c r="A1631" s="211"/>
      <c r="B1631" s="212"/>
      <c r="C1631" s="213"/>
      <c r="D1631" s="214"/>
      <c r="E1631" s="215"/>
      <c r="F1631" s="214"/>
      <c r="G1631" s="214"/>
      <c r="H1631" s="215"/>
      <c r="I1631" s="216"/>
      <c r="J1631" s="216"/>
      <c r="K1631" s="216"/>
      <c r="L1631" s="216"/>
      <c r="M1631" s="216"/>
      <c r="N1631" s="216"/>
      <c r="O1631" s="216"/>
      <c r="P1631" s="216"/>
      <c r="Q1631" s="217"/>
      <c r="R1631" s="217"/>
      <c r="S1631" s="214"/>
      <c r="T1631" s="214"/>
    </row>
    <row r="1632" spans="1:20" s="28" customFormat="1">
      <c r="A1632" s="211"/>
      <c r="B1632" s="212"/>
      <c r="C1632" s="213"/>
      <c r="D1632" s="214"/>
      <c r="E1632" s="215"/>
      <c r="F1632" s="214"/>
      <c r="G1632" s="214"/>
      <c r="H1632" s="215"/>
      <c r="I1632" s="216"/>
      <c r="J1632" s="216"/>
      <c r="K1632" s="216"/>
      <c r="L1632" s="216"/>
      <c r="M1632" s="216"/>
      <c r="N1632" s="216"/>
      <c r="O1632" s="216"/>
      <c r="P1632" s="216"/>
      <c r="Q1632" s="217"/>
      <c r="R1632" s="217"/>
      <c r="S1632" s="214"/>
      <c r="T1632" s="214"/>
    </row>
    <row r="1633" spans="1:20" s="28" customFormat="1">
      <c r="A1633" s="211"/>
      <c r="B1633" s="212"/>
      <c r="C1633" s="213"/>
      <c r="D1633" s="214"/>
      <c r="E1633" s="215"/>
      <c r="F1633" s="214"/>
      <c r="G1633" s="214"/>
      <c r="H1633" s="215"/>
      <c r="I1633" s="216"/>
      <c r="J1633" s="216"/>
      <c r="K1633" s="216"/>
      <c r="L1633" s="216"/>
      <c r="M1633" s="216"/>
      <c r="N1633" s="216"/>
      <c r="O1633" s="216"/>
      <c r="P1633" s="216"/>
      <c r="Q1633" s="217"/>
      <c r="R1633" s="217"/>
      <c r="S1633" s="214"/>
      <c r="T1633" s="214"/>
    </row>
    <row r="1634" spans="1:20" s="28" customFormat="1">
      <c r="A1634" s="211"/>
      <c r="B1634" s="212"/>
      <c r="C1634" s="213"/>
      <c r="D1634" s="214"/>
      <c r="E1634" s="215"/>
      <c r="F1634" s="214"/>
      <c r="G1634" s="214"/>
      <c r="H1634" s="215"/>
      <c r="I1634" s="216"/>
      <c r="J1634" s="216"/>
      <c r="K1634" s="216"/>
      <c r="L1634" s="216"/>
      <c r="M1634" s="216"/>
      <c r="N1634" s="216"/>
      <c r="O1634" s="216"/>
      <c r="P1634" s="216"/>
      <c r="Q1634" s="217"/>
      <c r="R1634" s="217"/>
      <c r="S1634" s="214"/>
      <c r="T1634" s="214"/>
    </row>
    <row r="1635" spans="1:20" s="28" customFormat="1">
      <c r="A1635" s="211"/>
      <c r="B1635" s="212"/>
      <c r="C1635" s="213"/>
      <c r="D1635" s="214"/>
      <c r="E1635" s="215"/>
      <c r="F1635" s="214"/>
      <c r="G1635" s="214"/>
      <c r="H1635" s="215"/>
      <c r="I1635" s="216"/>
      <c r="J1635" s="216"/>
      <c r="K1635" s="216"/>
      <c r="L1635" s="216"/>
      <c r="M1635" s="216"/>
      <c r="N1635" s="216"/>
      <c r="O1635" s="216"/>
      <c r="P1635" s="216"/>
      <c r="Q1635" s="217"/>
      <c r="R1635" s="217"/>
      <c r="S1635" s="214"/>
      <c r="T1635" s="214"/>
    </row>
    <row r="1636" spans="1:20" s="28" customFormat="1">
      <c r="A1636" s="211"/>
      <c r="B1636" s="212"/>
      <c r="C1636" s="213"/>
      <c r="D1636" s="214"/>
      <c r="E1636" s="215"/>
      <c r="F1636" s="214"/>
      <c r="G1636" s="214"/>
      <c r="H1636" s="215"/>
      <c r="I1636" s="216"/>
      <c r="J1636" s="216"/>
      <c r="K1636" s="216"/>
      <c r="L1636" s="216"/>
      <c r="M1636" s="216"/>
      <c r="N1636" s="216"/>
      <c r="O1636" s="216"/>
      <c r="P1636" s="216"/>
      <c r="Q1636" s="217"/>
      <c r="R1636" s="217"/>
      <c r="S1636" s="214"/>
      <c r="T1636" s="214"/>
    </row>
    <row r="1637" spans="1:20" s="28" customFormat="1">
      <c r="A1637" s="211"/>
      <c r="B1637" s="212"/>
      <c r="C1637" s="213"/>
      <c r="D1637" s="214"/>
      <c r="E1637" s="215"/>
      <c r="F1637" s="214"/>
      <c r="G1637" s="214"/>
      <c r="H1637" s="215"/>
      <c r="I1637" s="216"/>
      <c r="J1637" s="216"/>
      <c r="K1637" s="216"/>
      <c r="L1637" s="216"/>
      <c r="M1637" s="216"/>
      <c r="N1637" s="216"/>
      <c r="O1637" s="216"/>
      <c r="P1637" s="216"/>
      <c r="Q1637" s="217"/>
      <c r="R1637" s="217"/>
      <c r="S1637" s="214"/>
      <c r="T1637" s="214"/>
    </row>
    <row r="1638" spans="1:20" s="28" customFormat="1">
      <c r="A1638" s="211"/>
      <c r="B1638" s="212"/>
      <c r="C1638" s="213"/>
      <c r="D1638" s="214"/>
      <c r="E1638" s="215"/>
      <c r="F1638" s="214"/>
      <c r="G1638" s="214"/>
      <c r="H1638" s="215"/>
      <c r="I1638" s="216"/>
      <c r="J1638" s="216"/>
      <c r="K1638" s="216"/>
      <c r="L1638" s="216"/>
      <c r="M1638" s="216"/>
      <c r="N1638" s="216"/>
      <c r="O1638" s="216"/>
      <c r="P1638" s="216"/>
      <c r="Q1638" s="217"/>
      <c r="R1638" s="217"/>
      <c r="S1638" s="214"/>
      <c r="T1638" s="214"/>
    </row>
    <row r="1639" spans="1:20" s="28" customFormat="1">
      <c r="A1639" s="211"/>
      <c r="B1639" s="212"/>
      <c r="C1639" s="213"/>
      <c r="D1639" s="214"/>
      <c r="E1639" s="215"/>
      <c r="F1639" s="214"/>
      <c r="G1639" s="214"/>
      <c r="H1639" s="215"/>
      <c r="I1639" s="216"/>
      <c r="J1639" s="216"/>
      <c r="K1639" s="216"/>
      <c r="L1639" s="216"/>
      <c r="M1639" s="216"/>
      <c r="N1639" s="216"/>
      <c r="O1639" s="216"/>
      <c r="P1639" s="216"/>
      <c r="Q1639" s="217"/>
      <c r="R1639" s="217"/>
      <c r="S1639" s="214"/>
      <c r="T1639" s="214"/>
    </row>
    <row r="1640" spans="1:20" s="28" customFormat="1">
      <c r="A1640" s="211"/>
      <c r="B1640" s="212"/>
      <c r="C1640" s="213"/>
      <c r="D1640" s="214"/>
      <c r="E1640" s="215"/>
      <c r="F1640" s="214"/>
      <c r="G1640" s="214"/>
      <c r="H1640" s="215"/>
      <c r="I1640" s="216"/>
      <c r="J1640" s="216"/>
      <c r="K1640" s="216"/>
      <c r="L1640" s="216"/>
      <c r="M1640" s="216"/>
      <c r="N1640" s="216"/>
      <c r="O1640" s="216"/>
      <c r="P1640" s="216"/>
      <c r="Q1640" s="217"/>
      <c r="R1640" s="217"/>
      <c r="S1640" s="214"/>
      <c r="T1640" s="214"/>
    </row>
    <row r="1641" spans="1:20" s="28" customFormat="1">
      <c r="A1641" s="211"/>
      <c r="B1641" s="212"/>
      <c r="C1641" s="213"/>
      <c r="D1641" s="214"/>
      <c r="E1641" s="215"/>
      <c r="F1641" s="214"/>
      <c r="G1641" s="214"/>
      <c r="H1641" s="215"/>
      <c r="I1641" s="216"/>
      <c r="J1641" s="216"/>
      <c r="K1641" s="216"/>
      <c r="L1641" s="216"/>
      <c r="M1641" s="216"/>
      <c r="N1641" s="216"/>
      <c r="O1641" s="216"/>
      <c r="P1641" s="216"/>
      <c r="Q1641" s="217"/>
      <c r="R1641" s="217"/>
      <c r="S1641" s="214"/>
      <c r="T1641" s="214"/>
    </row>
    <row r="1642" spans="1:20" s="28" customFormat="1">
      <c r="A1642" s="211"/>
      <c r="B1642" s="212"/>
      <c r="C1642" s="213"/>
      <c r="D1642" s="214"/>
      <c r="E1642" s="215"/>
      <c r="F1642" s="214"/>
      <c r="G1642" s="214"/>
      <c r="H1642" s="215"/>
      <c r="I1642" s="216"/>
      <c r="J1642" s="216"/>
      <c r="K1642" s="216"/>
      <c r="L1642" s="216"/>
      <c r="M1642" s="216"/>
      <c r="N1642" s="216"/>
      <c r="O1642" s="216"/>
      <c r="P1642" s="216"/>
      <c r="Q1642" s="217"/>
      <c r="R1642" s="217"/>
      <c r="S1642" s="214"/>
      <c r="T1642" s="214"/>
    </row>
    <row r="1643" spans="1:20" s="28" customFormat="1">
      <c r="A1643" s="211"/>
      <c r="B1643" s="212"/>
      <c r="C1643" s="213"/>
      <c r="D1643" s="214"/>
      <c r="E1643" s="215"/>
      <c r="F1643" s="214"/>
      <c r="G1643" s="214"/>
      <c r="H1643" s="215"/>
      <c r="I1643" s="216"/>
      <c r="J1643" s="216"/>
      <c r="K1643" s="216"/>
      <c r="L1643" s="216"/>
      <c r="M1643" s="216"/>
      <c r="N1643" s="216"/>
      <c r="O1643" s="216"/>
      <c r="P1643" s="216"/>
      <c r="Q1643" s="217"/>
      <c r="R1643" s="217"/>
      <c r="S1643" s="214"/>
      <c r="T1643" s="214"/>
    </row>
    <row r="1644" spans="1:20" s="28" customFormat="1">
      <c r="A1644" s="211"/>
      <c r="B1644" s="212"/>
      <c r="C1644" s="213"/>
      <c r="D1644" s="214"/>
      <c r="E1644" s="215"/>
      <c r="F1644" s="214"/>
      <c r="G1644" s="214"/>
      <c r="H1644" s="215"/>
      <c r="I1644" s="216"/>
      <c r="J1644" s="216"/>
      <c r="K1644" s="216"/>
      <c r="L1644" s="216"/>
      <c r="M1644" s="216"/>
      <c r="N1644" s="216"/>
      <c r="O1644" s="216"/>
      <c r="P1644" s="216"/>
      <c r="Q1644" s="217"/>
      <c r="R1644" s="217"/>
      <c r="S1644" s="214"/>
      <c r="T1644" s="214"/>
    </row>
    <row r="1645" spans="1:20" s="28" customFormat="1">
      <c r="A1645" s="211"/>
      <c r="B1645" s="212"/>
      <c r="C1645" s="213"/>
      <c r="D1645" s="214"/>
      <c r="E1645" s="215"/>
      <c r="F1645" s="214"/>
      <c r="G1645" s="214"/>
      <c r="H1645" s="215"/>
      <c r="I1645" s="216"/>
      <c r="J1645" s="216"/>
      <c r="K1645" s="216"/>
      <c r="L1645" s="216"/>
      <c r="M1645" s="216"/>
      <c r="N1645" s="216"/>
      <c r="O1645" s="216"/>
      <c r="P1645" s="216"/>
      <c r="Q1645" s="217"/>
      <c r="R1645" s="217"/>
      <c r="S1645" s="214"/>
      <c r="T1645" s="214"/>
    </row>
    <row r="1646" spans="1:20" s="28" customFormat="1">
      <c r="A1646" s="211"/>
      <c r="B1646" s="212"/>
      <c r="C1646" s="213"/>
      <c r="D1646" s="214"/>
      <c r="E1646" s="215"/>
      <c r="F1646" s="214"/>
      <c r="G1646" s="214"/>
      <c r="H1646" s="215"/>
      <c r="I1646" s="216"/>
      <c r="J1646" s="216"/>
      <c r="K1646" s="216"/>
      <c r="L1646" s="216"/>
      <c r="M1646" s="216"/>
      <c r="N1646" s="216"/>
      <c r="O1646" s="216"/>
      <c r="P1646" s="216"/>
      <c r="Q1646" s="217"/>
      <c r="R1646" s="217"/>
      <c r="S1646" s="214"/>
      <c r="T1646" s="214"/>
    </row>
    <row r="1647" spans="1:20" s="28" customFormat="1">
      <c r="A1647" s="211"/>
      <c r="B1647" s="212"/>
      <c r="C1647" s="213"/>
      <c r="D1647" s="214"/>
      <c r="E1647" s="215"/>
      <c r="F1647" s="214"/>
      <c r="G1647" s="214"/>
      <c r="H1647" s="215"/>
      <c r="I1647" s="216"/>
      <c r="J1647" s="216"/>
      <c r="K1647" s="216"/>
      <c r="L1647" s="216"/>
      <c r="M1647" s="216"/>
      <c r="N1647" s="216"/>
      <c r="O1647" s="216"/>
      <c r="P1647" s="216"/>
      <c r="Q1647" s="217"/>
      <c r="R1647" s="217"/>
      <c r="S1647" s="214"/>
      <c r="T1647" s="214"/>
    </row>
    <row r="1648" spans="1:20" s="28" customFormat="1">
      <c r="A1648" s="211"/>
      <c r="B1648" s="212"/>
      <c r="C1648" s="213"/>
      <c r="D1648" s="214"/>
      <c r="E1648" s="215"/>
      <c r="F1648" s="214"/>
      <c r="G1648" s="214"/>
      <c r="H1648" s="215"/>
      <c r="I1648" s="216"/>
      <c r="J1648" s="216"/>
      <c r="K1648" s="216"/>
      <c r="L1648" s="216"/>
      <c r="M1648" s="216"/>
      <c r="N1648" s="216"/>
      <c r="O1648" s="216"/>
      <c r="P1648" s="216"/>
      <c r="Q1648" s="217"/>
      <c r="R1648" s="217"/>
      <c r="S1648" s="214"/>
      <c r="T1648" s="214"/>
    </row>
    <row r="1649" spans="1:20" s="28" customFormat="1">
      <c r="A1649" s="211"/>
      <c r="B1649" s="212"/>
      <c r="C1649" s="213"/>
      <c r="D1649" s="214"/>
      <c r="E1649" s="215"/>
      <c r="F1649" s="214"/>
      <c r="G1649" s="214"/>
      <c r="H1649" s="215"/>
      <c r="I1649" s="216"/>
      <c r="J1649" s="216"/>
      <c r="K1649" s="216"/>
      <c r="L1649" s="216"/>
      <c r="M1649" s="216"/>
      <c r="N1649" s="216"/>
      <c r="O1649" s="216"/>
      <c r="P1649" s="216"/>
      <c r="Q1649" s="217"/>
      <c r="R1649" s="217"/>
      <c r="S1649" s="214"/>
      <c r="T1649" s="214"/>
    </row>
    <row r="1650" spans="1:20" s="28" customFormat="1">
      <c r="A1650" s="211"/>
      <c r="B1650" s="212"/>
      <c r="C1650" s="213"/>
      <c r="D1650" s="214"/>
      <c r="E1650" s="215"/>
      <c r="F1650" s="214"/>
      <c r="G1650" s="214"/>
      <c r="H1650" s="215"/>
      <c r="I1650" s="216"/>
      <c r="J1650" s="216"/>
      <c r="K1650" s="216"/>
      <c r="L1650" s="216"/>
      <c r="M1650" s="216"/>
      <c r="N1650" s="216"/>
      <c r="O1650" s="216"/>
      <c r="P1650" s="216"/>
      <c r="Q1650" s="217"/>
      <c r="R1650" s="217"/>
      <c r="S1650" s="214"/>
      <c r="T1650" s="214"/>
    </row>
    <row r="1651" spans="1:20" s="28" customFormat="1">
      <c r="A1651" s="211"/>
      <c r="B1651" s="212"/>
      <c r="C1651" s="213"/>
      <c r="D1651" s="214"/>
      <c r="E1651" s="215"/>
      <c r="F1651" s="214"/>
      <c r="G1651" s="214"/>
      <c r="H1651" s="215"/>
      <c r="I1651" s="216"/>
      <c r="J1651" s="216"/>
      <c r="K1651" s="216"/>
      <c r="L1651" s="216"/>
      <c r="M1651" s="216"/>
      <c r="N1651" s="216"/>
      <c r="O1651" s="216"/>
      <c r="P1651" s="216"/>
      <c r="Q1651" s="217"/>
      <c r="R1651" s="217"/>
      <c r="S1651" s="214"/>
      <c r="T1651" s="214"/>
    </row>
    <row r="1652" spans="1:20" s="28" customFormat="1">
      <c r="A1652" s="211"/>
      <c r="B1652" s="212"/>
      <c r="C1652" s="213"/>
      <c r="D1652" s="214"/>
      <c r="E1652" s="215"/>
      <c r="F1652" s="214"/>
      <c r="G1652" s="214"/>
      <c r="H1652" s="215"/>
      <c r="I1652" s="216"/>
      <c r="J1652" s="216"/>
      <c r="K1652" s="216"/>
      <c r="L1652" s="216"/>
      <c r="M1652" s="216"/>
      <c r="N1652" s="216"/>
      <c r="O1652" s="216"/>
      <c r="P1652" s="216"/>
      <c r="Q1652" s="217"/>
      <c r="R1652" s="217"/>
      <c r="S1652" s="214"/>
      <c r="T1652" s="214"/>
    </row>
    <row r="1653" spans="1:20" s="28" customFormat="1">
      <c r="A1653" s="211"/>
      <c r="B1653" s="212"/>
      <c r="C1653" s="213"/>
      <c r="D1653" s="214"/>
      <c r="E1653" s="215"/>
      <c r="F1653" s="214"/>
      <c r="G1653" s="214"/>
      <c r="H1653" s="215"/>
      <c r="I1653" s="216"/>
      <c r="J1653" s="216"/>
      <c r="K1653" s="216"/>
      <c r="L1653" s="216"/>
      <c r="M1653" s="216"/>
      <c r="N1653" s="216"/>
      <c r="O1653" s="216"/>
      <c r="P1653" s="216"/>
      <c r="Q1653" s="217"/>
      <c r="R1653" s="217"/>
      <c r="S1653" s="214"/>
      <c r="T1653" s="214"/>
    </row>
    <row r="1654" spans="1:20" s="28" customFormat="1">
      <c r="A1654" s="211"/>
      <c r="B1654" s="212"/>
      <c r="C1654" s="213"/>
      <c r="D1654" s="214"/>
      <c r="E1654" s="215"/>
      <c r="F1654" s="214"/>
      <c r="G1654" s="214"/>
      <c r="H1654" s="215"/>
      <c r="I1654" s="216"/>
      <c r="J1654" s="216"/>
      <c r="K1654" s="216"/>
      <c r="L1654" s="216"/>
      <c r="M1654" s="216"/>
      <c r="N1654" s="216"/>
      <c r="O1654" s="216"/>
      <c r="P1654" s="216"/>
      <c r="Q1654" s="217"/>
      <c r="R1654" s="217"/>
      <c r="S1654" s="214"/>
      <c r="T1654" s="214"/>
    </row>
    <row r="1655" spans="1:20" s="28" customFormat="1">
      <c r="A1655" s="211"/>
      <c r="B1655" s="212"/>
      <c r="C1655" s="213"/>
      <c r="D1655" s="214"/>
      <c r="E1655" s="215"/>
      <c r="F1655" s="214"/>
      <c r="G1655" s="214"/>
      <c r="H1655" s="215"/>
      <c r="I1655" s="216"/>
      <c r="J1655" s="216"/>
      <c r="K1655" s="216"/>
      <c r="L1655" s="216"/>
      <c r="M1655" s="216"/>
      <c r="N1655" s="216"/>
      <c r="O1655" s="216"/>
      <c r="P1655" s="216"/>
      <c r="Q1655" s="217"/>
      <c r="R1655" s="217"/>
      <c r="S1655" s="214"/>
      <c r="T1655" s="214"/>
    </row>
    <row r="1656" spans="1:20" s="28" customFormat="1">
      <c r="A1656" s="211"/>
      <c r="B1656" s="212"/>
      <c r="C1656" s="213"/>
      <c r="D1656" s="214"/>
      <c r="E1656" s="215"/>
      <c r="F1656" s="214"/>
      <c r="G1656" s="214"/>
      <c r="H1656" s="215"/>
      <c r="I1656" s="216"/>
      <c r="J1656" s="216"/>
      <c r="K1656" s="216"/>
      <c r="L1656" s="216"/>
      <c r="M1656" s="216"/>
      <c r="N1656" s="216"/>
      <c r="O1656" s="216"/>
      <c r="P1656" s="216"/>
      <c r="Q1656" s="217"/>
      <c r="R1656" s="217"/>
      <c r="S1656" s="214"/>
      <c r="T1656" s="214"/>
    </row>
    <row r="1657" spans="1:20" s="28" customFormat="1">
      <c r="A1657" s="211"/>
      <c r="B1657" s="212"/>
      <c r="C1657" s="213"/>
      <c r="D1657" s="214"/>
      <c r="E1657" s="215"/>
      <c r="F1657" s="214"/>
      <c r="G1657" s="214"/>
      <c r="H1657" s="215"/>
      <c r="I1657" s="216"/>
      <c r="J1657" s="216"/>
      <c r="K1657" s="216"/>
      <c r="L1657" s="216"/>
      <c r="M1657" s="216"/>
      <c r="N1657" s="216"/>
      <c r="O1657" s="216"/>
      <c r="P1657" s="216"/>
      <c r="Q1657" s="217"/>
      <c r="R1657" s="217"/>
      <c r="S1657" s="214"/>
      <c r="T1657" s="214"/>
    </row>
    <row r="1658" spans="1:20" s="28" customFormat="1">
      <c r="A1658" s="211"/>
      <c r="B1658" s="212"/>
      <c r="C1658" s="213"/>
      <c r="D1658" s="214"/>
      <c r="E1658" s="215"/>
      <c r="F1658" s="214"/>
      <c r="G1658" s="214"/>
      <c r="H1658" s="215"/>
      <c r="I1658" s="216"/>
      <c r="J1658" s="216"/>
      <c r="K1658" s="216"/>
      <c r="L1658" s="216"/>
      <c r="M1658" s="216"/>
      <c r="N1658" s="216"/>
      <c r="O1658" s="216"/>
      <c r="P1658" s="216"/>
      <c r="Q1658" s="217"/>
      <c r="R1658" s="217"/>
      <c r="S1658" s="214"/>
      <c r="T1658" s="214"/>
    </row>
    <row r="1659" spans="1:20" s="28" customFormat="1">
      <c r="A1659" s="211"/>
      <c r="B1659" s="212"/>
      <c r="C1659" s="213"/>
      <c r="D1659" s="214"/>
      <c r="E1659" s="215"/>
      <c r="F1659" s="214"/>
      <c r="G1659" s="214"/>
      <c r="H1659" s="215"/>
      <c r="I1659" s="216"/>
      <c r="J1659" s="216"/>
      <c r="K1659" s="216"/>
      <c r="L1659" s="216"/>
      <c r="M1659" s="216"/>
      <c r="N1659" s="216"/>
      <c r="O1659" s="216"/>
      <c r="P1659" s="216"/>
      <c r="Q1659" s="217"/>
      <c r="R1659" s="217"/>
      <c r="S1659" s="214"/>
      <c r="T1659" s="214"/>
    </row>
    <row r="1660" spans="1:20" s="28" customFormat="1">
      <c r="A1660" s="211"/>
      <c r="B1660" s="212"/>
      <c r="C1660" s="213"/>
      <c r="D1660" s="214"/>
      <c r="E1660" s="215"/>
      <c r="F1660" s="214"/>
      <c r="G1660" s="214"/>
      <c r="H1660" s="215"/>
      <c r="I1660" s="216"/>
      <c r="J1660" s="216"/>
      <c r="K1660" s="216"/>
      <c r="L1660" s="216"/>
      <c r="M1660" s="216"/>
      <c r="N1660" s="216"/>
      <c r="O1660" s="216"/>
      <c r="P1660" s="216"/>
      <c r="Q1660" s="217"/>
      <c r="R1660" s="217"/>
      <c r="S1660" s="214"/>
      <c r="T1660" s="214"/>
    </row>
    <row r="1661" spans="1:20" s="28" customFormat="1">
      <c r="A1661" s="211"/>
      <c r="B1661" s="212"/>
      <c r="C1661" s="213"/>
      <c r="D1661" s="214"/>
      <c r="E1661" s="215"/>
      <c r="F1661" s="214"/>
      <c r="G1661" s="214"/>
      <c r="H1661" s="215"/>
      <c r="I1661" s="216"/>
      <c r="J1661" s="216"/>
      <c r="K1661" s="216"/>
      <c r="L1661" s="216"/>
      <c r="M1661" s="216"/>
      <c r="N1661" s="216"/>
      <c r="O1661" s="216"/>
      <c r="P1661" s="216"/>
      <c r="Q1661" s="217"/>
      <c r="R1661" s="217"/>
      <c r="S1661" s="214"/>
      <c r="T1661" s="214"/>
    </row>
    <row r="1662" spans="1:20" s="28" customFormat="1">
      <c r="A1662" s="211"/>
      <c r="B1662" s="212"/>
      <c r="C1662" s="213"/>
      <c r="D1662" s="214"/>
      <c r="E1662" s="215"/>
      <c r="F1662" s="214"/>
      <c r="G1662" s="214"/>
      <c r="H1662" s="215"/>
      <c r="I1662" s="216"/>
      <c r="J1662" s="216"/>
      <c r="K1662" s="216"/>
      <c r="L1662" s="216"/>
      <c r="M1662" s="216"/>
      <c r="N1662" s="216"/>
      <c r="O1662" s="216"/>
      <c r="P1662" s="216"/>
      <c r="Q1662" s="217"/>
      <c r="R1662" s="217"/>
      <c r="S1662" s="214"/>
      <c r="T1662" s="214"/>
    </row>
    <row r="1663" spans="1:20" s="28" customFormat="1">
      <c r="A1663" s="211"/>
      <c r="B1663" s="212"/>
      <c r="C1663" s="213"/>
      <c r="D1663" s="214"/>
      <c r="E1663" s="215"/>
      <c r="F1663" s="214"/>
      <c r="G1663" s="214"/>
      <c r="H1663" s="215"/>
      <c r="I1663" s="216"/>
      <c r="J1663" s="216"/>
      <c r="K1663" s="216"/>
      <c r="L1663" s="216"/>
      <c r="M1663" s="216"/>
      <c r="N1663" s="216"/>
      <c r="O1663" s="216"/>
      <c r="P1663" s="216"/>
      <c r="Q1663" s="217"/>
      <c r="R1663" s="217"/>
      <c r="S1663" s="214"/>
      <c r="T1663" s="214"/>
    </row>
    <row r="1664" spans="1:20" s="28" customFormat="1">
      <c r="A1664" s="211"/>
      <c r="B1664" s="212"/>
      <c r="C1664" s="213"/>
      <c r="D1664" s="214"/>
      <c r="E1664" s="215"/>
      <c r="F1664" s="214"/>
      <c r="G1664" s="214"/>
      <c r="H1664" s="215"/>
      <c r="I1664" s="216"/>
      <c r="J1664" s="216"/>
      <c r="K1664" s="216"/>
      <c r="L1664" s="216"/>
      <c r="M1664" s="216"/>
      <c r="N1664" s="216"/>
      <c r="O1664" s="216"/>
      <c r="P1664" s="216"/>
      <c r="Q1664" s="217"/>
      <c r="R1664" s="217"/>
      <c r="S1664" s="214"/>
      <c r="T1664" s="214"/>
    </row>
    <row r="1665" spans="1:20" s="28" customFormat="1">
      <c r="A1665" s="211"/>
      <c r="B1665" s="212"/>
      <c r="C1665" s="213"/>
      <c r="D1665" s="214"/>
      <c r="E1665" s="215"/>
      <c r="F1665" s="214"/>
      <c r="G1665" s="214"/>
      <c r="H1665" s="215"/>
      <c r="I1665" s="216"/>
      <c r="J1665" s="216"/>
      <c r="K1665" s="216"/>
      <c r="L1665" s="216"/>
      <c r="M1665" s="216"/>
      <c r="N1665" s="216"/>
      <c r="O1665" s="216"/>
      <c r="P1665" s="216"/>
      <c r="Q1665" s="217"/>
      <c r="R1665" s="217"/>
      <c r="S1665" s="214"/>
      <c r="T1665" s="214"/>
    </row>
    <row r="1666" spans="1:20" s="28" customFormat="1">
      <c r="A1666" s="211"/>
      <c r="B1666" s="212"/>
      <c r="C1666" s="213"/>
      <c r="D1666" s="214"/>
      <c r="E1666" s="215"/>
      <c r="F1666" s="214"/>
      <c r="G1666" s="214"/>
      <c r="H1666" s="215"/>
      <c r="I1666" s="216"/>
      <c r="J1666" s="216"/>
      <c r="K1666" s="216"/>
      <c r="L1666" s="216"/>
      <c r="M1666" s="216"/>
      <c r="N1666" s="216"/>
      <c r="O1666" s="216"/>
      <c r="P1666" s="216"/>
      <c r="Q1666" s="217"/>
      <c r="R1666" s="217"/>
      <c r="S1666" s="214"/>
      <c r="T1666" s="214"/>
    </row>
    <row r="1667" spans="1:20" s="28" customFormat="1">
      <c r="A1667" s="211"/>
      <c r="B1667" s="212"/>
      <c r="C1667" s="213"/>
      <c r="D1667" s="214"/>
      <c r="E1667" s="215"/>
      <c r="F1667" s="214"/>
      <c r="G1667" s="214"/>
      <c r="H1667" s="215"/>
      <c r="I1667" s="216"/>
      <c r="J1667" s="216"/>
      <c r="K1667" s="216"/>
      <c r="L1667" s="216"/>
      <c r="M1667" s="216"/>
      <c r="N1667" s="216"/>
      <c r="O1667" s="216"/>
      <c r="P1667" s="216"/>
      <c r="Q1667" s="217"/>
      <c r="R1667" s="217"/>
      <c r="S1667" s="214"/>
      <c r="T1667" s="214"/>
    </row>
    <row r="1668" spans="1:20" s="28" customFormat="1">
      <c r="A1668" s="211"/>
      <c r="B1668" s="212"/>
      <c r="C1668" s="213"/>
      <c r="D1668" s="214"/>
      <c r="E1668" s="215"/>
      <c r="F1668" s="214"/>
      <c r="G1668" s="214"/>
      <c r="H1668" s="215"/>
      <c r="I1668" s="216"/>
      <c r="J1668" s="216"/>
      <c r="K1668" s="216"/>
      <c r="L1668" s="216"/>
      <c r="M1668" s="216"/>
      <c r="N1668" s="216"/>
      <c r="O1668" s="216"/>
      <c r="P1668" s="216"/>
      <c r="Q1668" s="217"/>
      <c r="R1668" s="217"/>
      <c r="S1668" s="214"/>
      <c r="T1668" s="214"/>
    </row>
    <row r="1669" spans="1:20" s="28" customFormat="1">
      <c r="A1669" s="211"/>
      <c r="B1669" s="212"/>
      <c r="C1669" s="213"/>
      <c r="D1669" s="214"/>
      <c r="E1669" s="215"/>
      <c r="F1669" s="214"/>
      <c r="G1669" s="214"/>
      <c r="H1669" s="215"/>
      <c r="I1669" s="216"/>
      <c r="J1669" s="216"/>
      <c r="K1669" s="216"/>
      <c r="L1669" s="216"/>
      <c r="M1669" s="216"/>
      <c r="N1669" s="216"/>
      <c r="O1669" s="216"/>
      <c r="P1669" s="216"/>
      <c r="Q1669" s="217"/>
      <c r="R1669" s="217"/>
      <c r="S1669" s="214"/>
      <c r="T1669" s="214"/>
    </row>
    <row r="1670" spans="1:20" s="28" customFormat="1">
      <c r="A1670" s="211"/>
      <c r="B1670" s="212"/>
      <c r="C1670" s="213"/>
      <c r="D1670" s="214"/>
      <c r="E1670" s="215"/>
      <c r="F1670" s="214"/>
      <c r="G1670" s="214"/>
      <c r="H1670" s="215"/>
      <c r="I1670" s="216"/>
      <c r="J1670" s="216"/>
      <c r="K1670" s="216"/>
      <c r="L1670" s="216"/>
      <c r="M1670" s="216"/>
      <c r="N1670" s="216"/>
      <c r="O1670" s="216"/>
      <c r="P1670" s="216"/>
      <c r="Q1670" s="217"/>
      <c r="R1670" s="217"/>
      <c r="S1670" s="214"/>
      <c r="T1670" s="214"/>
    </row>
    <row r="1671" spans="1:20" s="28" customFormat="1">
      <c r="A1671" s="211"/>
      <c r="B1671" s="212"/>
      <c r="C1671" s="213"/>
      <c r="D1671" s="214"/>
      <c r="E1671" s="215"/>
      <c r="F1671" s="214"/>
      <c r="G1671" s="214"/>
      <c r="H1671" s="215"/>
      <c r="I1671" s="216"/>
      <c r="J1671" s="216"/>
      <c r="K1671" s="216"/>
      <c r="L1671" s="216"/>
      <c r="M1671" s="216"/>
      <c r="N1671" s="216"/>
      <c r="O1671" s="216"/>
      <c r="P1671" s="216"/>
      <c r="Q1671" s="217"/>
      <c r="R1671" s="217"/>
      <c r="S1671" s="214"/>
      <c r="T1671" s="214"/>
    </row>
    <row r="1672" spans="1:20" s="28" customFormat="1">
      <c r="A1672" s="211"/>
      <c r="B1672" s="212"/>
      <c r="C1672" s="213"/>
      <c r="D1672" s="214"/>
      <c r="E1672" s="215"/>
      <c r="F1672" s="214"/>
      <c r="G1672" s="214"/>
      <c r="H1672" s="215"/>
      <c r="I1672" s="216"/>
      <c r="J1672" s="216"/>
      <c r="K1672" s="216"/>
      <c r="L1672" s="216"/>
      <c r="M1672" s="216"/>
      <c r="N1672" s="216"/>
      <c r="O1672" s="216"/>
      <c r="P1672" s="216"/>
      <c r="Q1672" s="217"/>
      <c r="R1672" s="217"/>
      <c r="S1672" s="214"/>
      <c r="T1672" s="214"/>
    </row>
    <row r="1673" spans="1:20" s="28" customFormat="1">
      <c r="A1673" s="211"/>
      <c r="B1673" s="212"/>
      <c r="C1673" s="213"/>
      <c r="D1673" s="214"/>
      <c r="E1673" s="215"/>
      <c r="F1673" s="214"/>
      <c r="G1673" s="214"/>
      <c r="H1673" s="215"/>
      <c r="I1673" s="216"/>
      <c r="J1673" s="216"/>
      <c r="K1673" s="216"/>
      <c r="L1673" s="216"/>
      <c r="M1673" s="216"/>
      <c r="N1673" s="216"/>
      <c r="O1673" s="216"/>
      <c r="P1673" s="216"/>
      <c r="Q1673" s="217"/>
      <c r="R1673" s="217"/>
      <c r="S1673" s="214"/>
      <c r="T1673" s="214"/>
    </row>
    <row r="1674" spans="1:20" s="28" customFormat="1">
      <c r="A1674" s="211"/>
      <c r="B1674" s="212"/>
      <c r="C1674" s="213"/>
      <c r="D1674" s="214"/>
      <c r="E1674" s="215"/>
      <c r="F1674" s="214"/>
      <c r="G1674" s="214"/>
      <c r="H1674" s="215"/>
      <c r="I1674" s="216"/>
      <c r="J1674" s="216"/>
      <c r="K1674" s="216"/>
      <c r="L1674" s="216"/>
      <c r="M1674" s="216"/>
      <c r="N1674" s="216"/>
      <c r="O1674" s="216"/>
      <c r="P1674" s="216"/>
      <c r="Q1674" s="217"/>
      <c r="R1674" s="217"/>
      <c r="S1674" s="214"/>
      <c r="T1674" s="214"/>
    </row>
    <row r="1675" spans="1:20" s="28" customFormat="1">
      <c r="A1675" s="211"/>
      <c r="B1675" s="212"/>
      <c r="C1675" s="213"/>
      <c r="D1675" s="214"/>
      <c r="E1675" s="215"/>
      <c r="F1675" s="214"/>
      <c r="G1675" s="214"/>
      <c r="H1675" s="215"/>
      <c r="I1675" s="216"/>
      <c r="J1675" s="216"/>
      <c r="K1675" s="216"/>
      <c r="L1675" s="216"/>
      <c r="M1675" s="216"/>
      <c r="N1675" s="216"/>
      <c r="O1675" s="216"/>
      <c r="P1675" s="216"/>
      <c r="Q1675" s="217"/>
      <c r="R1675" s="217"/>
      <c r="S1675" s="214"/>
      <c r="T1675" s="214"/>
    </row>
    <row r="1676" spans="1:20" s="28" customFormat="1">
      <c r="A1676" s="211"/>
      <c r="B1676" s="212"/>
      <c r="C1676" s="213"/>
      <c r="D1676" s="214"/>
      <c r="E1676" s="215"/>
      <c r="F1676" s="214"/>
      <c r="G1676" s="214"/>
      <c r="H1676" s="215"/>
      <c r="I1676" s="216"/>
      <c r="J1676" s="216"/>
      <c r="K1676" s="216"/>
      <c r="L1676" s="216"/>
      <c r="M1676" s="216"/>
      <c r="N1676" s="216"/>
      <c r="O1676" s="216"/>
      <c r="P1676" s="216"/>
      <c r="Q1676" s="217"/>
      <c r="R1676" s="217"/>
      <c r="S1676" s="214"/>
      <c r="T1676" s="214"/>
    </row>
    <row r="1677" spans="1:20" s="28" customFormat="1">
      <c r="A1677" s="211"/>
      <c r="B1677" s="212"/>
      <c r="C1677" s="213"/>
      <c r="D1677" s="214"/>
      <c r="E1677" s="215"/>
      <c r="F1677" s="214"/>
      <c r="G1677" s="214"/>
      <c r="H1677" s="215"/>
      <c r="I1677" s="216"/>
      <c r="J1677" s="216"/>
      <c r="K1677" s="216"/>
      <c r="L1677" s="216"/>
      <c r="M1677" s="216"/>
      <c r="N1677" s="216"/>
      <c r="O1677" s="216"/>
      <c r="P1677" s="216"/>
      <c r="Q1677" s="217"/>
      <c r="R1677" s="217"/>
      <c r="S1677" s="214"/>
      <c r="T1677" s="214"/>
    </row>
    <row r="1678" spans="1:20" s="28" customFormat="1">
      <c r="A1678" s="211"/>
      <c r="B1678" s="212"/>
      <c r="C1678" s="213"/>
      <c r="D1678" s="214"/>
      <c r="E1678" s="215"/>
      <c r="F1678" s="214"/>
      <c r="G1678" s="214"/>
      <c r="H1678" s="215"/>
      <c r="I1678" s="216"/>
      <c r="J1678" s="216"/>
      <c r="K1678" s="216"/>
      <c r="L1678" s="216"/>
      <c r="M1678" s="216"/>
      <c r="N1678" s="216"/>
      <c r="O1678" s="216"/>
      <c r="P1678" s="216"/>
      <c r="Q1678" s="217"/>
      <c r="R1678" s="217"/>
      <c r="S1678" s="214"/>
      <c r="T1678" s="214"/>
    </row>
    <row r="1679" spans="1:20" s="28" customFormat="1">
      <c r="A1679" s="211"/>
      <c r="B1679" s="212"/>
      <c r="C1679" s="213"/>
      <c r="D1679" s="214"/>
      <c r="E1679" s="215"/>
      <c r="F1679" s="214"/>
      <c r="G1679" s="214"/>
      <c r="H1679" s="215"/>
      <c r="I1679" s="216"/>
      <c r="J1679" s="216"/>
      <c r="K1679" s="216"/>
      <c r="L1679" s="216"/>
      <c r="M1679" s="216"/>
      <c r="N1679" s="216"/>
      <c r="O1679" s="216"/>
      <c r="P1679" s="216"/>
      <c r="Q1679" s="217"/>
      <c r="R1679" s="217"/>
      <c r="S1679" s="214"/>
      <c r="T1679" s="214"/>
    </row>
    <row r="1680" spans="1:20" s="28" customFormat="1">
      <c r="A1680" s="211"/>
      <c r="B1680" s="212"/>
      <c r="C1680" s="213"/>
      <c r="D1680" s="214"/>
      <c r="E1680" s="215"/>
      <c r="F1680" s="214"/>
      <c r="G1680" s="214"/>
      <c r="H1680" s="215"/>
      <c r="I1680" s="216"/>
      <c r="J1680" s="216"/>
      <c r="K1680" s="216"/>
      <c r="L1680" s="216"/>
      <c r="M1680" s="216"/>
      <c r="N1680" s="216"/>
      <c r="O1680" s="216"/>
      <c r="P1680" s="216"/>
      <c r="Q1680" s="217"/>
      <c r="R1680" s="217"/>
      <c r="S1680" s="214"/>
      <c r="T1680" s="214"/>
    </row>
    <row r="1681" spans="1:20" s="28" customFormat="1">
      <c r="A1681" s="211"/>
      <c r="B1681" s="212"/>
      <c r="C1681" s="213"/>
      <c r="D1681" s="214"/>
      <c r="E1681" s="215"/>
      <c r="F1681" s="214"/>
      <c r="G1681" s="214"/>
      <c r="H1681" s="215"/>
      <c r="I1681" s="216"/>
      <c r="J1681" s="216"/>
      <c r="K1681" s="216"/>
      <c r="L1681" s="216"/>
      <c r="M1681" s="216"/>
      <c r="N1681" s="216"/>
      <c r="O1681" s="216"/>
      <c r="P1681" s="216"/>
      <c r="Q1681" s="217"/>
      <c r="R1681" s="217"/>
      <c r="S1681" s="214"/>
      <c r="T1681" s="214"/>
    </row>
    <row r="1682" spans="1:20" s="28" customFormat="1">
      <c r="A1682" s="211"/>
      <c r="B1682" s="212"/>
      <c r="C1682" s="213"/>
      <c r="D1682" s="214"/>
      <c r="E1682" s="215"/>
      <c r="F1682" s="214"/>
      <c r="G1682" s="214"/>
      <c r="H1682" s="215"/>
      <c r="I1682" s="216"/>
      <c r="J1682" s="216"/>
      <c r="K1682" s="216"/>
      <c r="L1682" s="216"/>
      <c r="M1682" s="216"/>
      <c r="N1682" s="216"/>
      <c r="O1682" s="216"/>
      <c r="P1682" s="216"/>
      <c r="Q1682" s="217"/>
      <c r="R1682" s="217"/>
      <c r="S1682" s="214"/>
      <c r="T1682" s="214"/>
    </row>
    <row r="1683" spans="1:20" s="28" customFormat="1">
      <c r="A1683" s="211"/>
      <c r="B1683" s="212"/>
      <c r="C1683" s="213"/>
      <c r="D1683" s="214"/>
      <c r="E1683" s="215"/>
      <c r="F1683" s="214"/>
      <c r="G1683" s="214"/>
      <c r="H1683" s="215"/>
      <c r="I1683" s="216"/>
      <c r="J1683" s="216"/>
      <c r="K1683" s="216"/>
      <c r="L1683" s="216"/>
      <c r="M1683" s="216"/>
      <c r="N1683" s="216"/>
      <c r="O1683" s="216"/>
      <c r="P1683" s="216"/>
      <c r="Q1683" s="217"/>
      <c r="R1683" s="217"/>
      <c r="S1683" s="214"/>
      <c r="T1683" s="214"/>
    </row>
    <row r="1684" spans="1:20" s="28" customFormat="1">
      <c r="A1684" s="211"/>
      <c r="B1684" s="212"/>
      <c r="C1684" s="213"/>
      <c r="D1684" s="214"/>
      <c r="E1684" s="215"/>
      <c r="F1684" s="214"/>
      <c r="G1684" s="214"/>
      <c r="H1684" s="215"/>
      <c r="I1684" s="216"/>
      <c r="J1684" s="216"/>
      <c r="K1684" s="216"/>
      <c r="L1684" s="216"/>
      <c r="M1684" s="216"/>
      <c r="N1684" s="216"/>
      <c r="O1684" s="216"/>
      <c r="P1684" s="216"/>
      <c r="Q1684" s="217"/>
      <c r="R1684" s="217"/>
      <c r="S1684" s="214"/>
      <c r="T1684" s="214"/>
    </row>
    <row r="1685" spans="1:20" s="28" customFormat="1">
      <c r="A1685" s="211"/>
      <c r="B1685" s="212"/>
      <c r="C1685" s="213"/>
      <c r="D1685" s="214"/>
      <c r="E1685" s="215"/>
      <c r="F1685" s="214"/>
      <c r="G1685" s="214"/>
      <c r="H1685" s="215"/>
      <c r="I1685" s="216"/>
      <c r="J1685" s="216"/>
      <c r="K1685" s="216"/>
      <c r="L1685" s="216"/>
      <c r="M1685" s="216"/>
      <c r="N1685" s="216"/>
      <c r="O1685" s="216"/>
      <c r="P1685" s="216"/>
      <c r="Q1685" s="217"/>
      <c r="R1685" s="217"/>
      <c r="S1685" s="214"/>
      <c r="T1685" s="214"/>
    </row>
    <row r="1686" spans="1:20" s="28" customFormat="1">
      <c r="A1686" s="211"/>
      <c r="B1686" s="212"/>
      <c r="C1686" s="213"/>
      <c r="D1686" s="214"/>
      <c r="E1686" s="215"/>
      <c r="F1686" s="214"/>
      <c r="G1686" s="214"/>
      <c r="H1686" s="215"/>
      <c r="I1686" s="216"/>
      <c r="J1686" s="216"/>
      <c r="K1686" s="216"/>
      <c r="L1686" s="216"/>
      <c r="M1686" s="216"/>
      <c r="N1686" s="216"/>
      <c r="O1686" s="216"/>
      <c r="P1686" s="216"/>
      <c r="Q1686" s="217"/>
      <c r="R1686" s="217"/>
      <c r="S1686" s="214"/>
      <c r="T1686" s="214"/>
    </row>
    <row r="1687" spans="1:20" s="28" customFormat="1">
      <c r="A1687" s="211"/>
      <c r="B1687" s="212"/>
      <c r="C1687" s="213"/>
      <c r="D1687" s="214"/>
      <c r="E1687" s="215"/>
      <c r="F1687" s="214"/>
      <c r="G1687" s="214"/>
      <c r="H1687" s="215"/>
      <c r="I1687" s="216"/>
      <c r="J1687" s="216"/>
      <c r="K1687" s="216"/>
      <c r="L1687" s="216"/>
      <c r="M1687" s="216"/>
      <c r="N1687" s="216"/>
      <c r="O1687" s="216"/>
      <c r="P1687" s="216"/>
      <c r="Q1687" s="217"/>
      <c r="R1687" s="217"/>
      <c r="S1687" s="214"/>
      <c r="T1687" s="214"/>
    </row>
    <row r="1688" spans="1:20" s="28" customFormat="1">
      <c r="A1688" s="211"/>
      <c r="B1688" s="212"/>
      <c r="C1688" s="213"/>
      <c r="D1688" s="214"/>
      <c r="E1688" s="215"/>
      <c r="F1688" s="214"/>
      <c r="G1688" s="214"/>
      <c r="H1688" s="215"/>
      <c r="I1688" s="216"/>
      <c r="J1688" s="216"/>
      <c r="K1688" s="216"/>
      <c r="L1688" s="216"/>
      <c r="M1688" s="216"/>
      <c r="N1688" s="216"/>
      <c r="O1688" s="216"/>
      <c r="P1688" s="216"/>
      <c r="Q1688" s="217"/>
      <c r="R1688" s="217"/>
      <c r="S1688" s="214"/>
      <c r="T1688" s="214"/>
    </row>
    <row r="1689" spans="1:20" s="28" customFormat="1">
      <c r="A1689" s="211"/>
      <c r="B1689" s="212"/>
      <c r="C1689" s="213"/>
      <c r="D1689" s="214"/>
      <c r="E1689" s="215"/>
      <c r="F1689" s="214"/>
      <c r="G1689" s="214"/>
      <c r="H1689" s="215"/>
      <c r="I1689" s="216"/>
      <c r="J1689" s="216"/>
      <c r="K1689" s="216"/>
      <c r="L1689" s="216"/>
      <c r="M1689" s="216"/>
      <c r="N1689" s="216"/>
      <c r="O1689" s="216"/>
      <c r="P1689" s="216"/>
      <c r="Q1689" s="217"/>
      <c r="R1689" s="217"/>
      <c r="S1689" s="214"/>
      <c r="T1689" s="214"/>
    </row>
    <row r="1690" spans="1:20" s="28" customFormat="1">
      <c r="A1690" s="211"/>
      <c r="B1690" s="212"/>
      <c r="C1690" s="213"/>
      <c r="D1690" s="214"/>
      <c r="E1690" s="215"/>
      <c r="F1690" s="214"/>
      <c r="G1690" s="214"/>
      <c r="H1690" s="215"/>
      <c r="I1690" s="216"/>
      <c r="J1690" s="216"/>
      <c r="K1690" s="216"/>
      <c r="L1690" s="216"/>
      <c r="M1690" s="216"/>
      <c r="N1690" s="216"/>
      <c r="O1690" s="216"/>
      <c r="P1690" s="216"/>
      <c r="Q1690" s="217"/>
      <c r="R1690" s="217"/>
      <c r="S1690" s="214"/>
      <c r="T1690" s="214"/>
    </row>
    <row r="1691" spans="1:20" s="28" customFormat="1">
      <c r="A1691" s="211"/>
      <c r="B1691" s="212"/>
      <c r="C1691" s="213"/>
      <c r="D1691" s="214"/>
      <c r="E1691" s="215"/>
      <c r="F1691" s="214"/>
      <c r="G1691" s="214"/>
      <c r="H1691" s="215"/>
      <c r="I1691" s="216"/>
      <c r="J1691" s="216"/>
      <c r="K1691" s="216"/>
      <c r="L1691" s="216"/>
      <c r="M1691" s="216"/>
      <c r="N1691" s="216"/>
      <c r="O1691" s="216"/>
      <c r="P1691" s="216"/>
      <c r="Q1691" s="217"/>
      <c r="R1691" s="217"/>
      <c r="S1691" s="214"/>
      <c r="T1691" s="214"/>
    </row>
    <row r="1692" spans="1:20" s="28" customFormat="1">
      <c r="A1692" s="211"/>
      <c r="B1692" s="212"/>
      <c r="C1692" s="213"/>
      <c r="D1692" s="214"/>
      <c r="E1692" s="215"/>
      <c r="F1692" s="214"/>
      <c r="G1692" s="214"/>
      <c r="H1692" s="215"/>
      <c r="I1692" s="216"/>
      <c r="J1692" s="216"/>
      <c r="K1692" s="216"/>
      <c r="L1692" s="216"/>
      <c r="M1692" s="216"/>
      <c r="N1692" s="216"/>
      <c r="O1692" s="216"/>
      <c r="P1692" s="216"/>
      <c r="Q1692" s="217"/>
      <c r="R1692" s="217"/>
      <c r="S1692" s="214"/>
      <c r="T1692" s="214"/>
    </row>
    <row r="1693" spans="1:20" s="28" customFormat="1">
      <c r="A1693" s="211"/>
      <c r="B1693" s="212"/>
      <c r="C1693" s="213"/>
      <c r="D1693" s="214"/>
      <c r="E1693" s="215"/>
      <c r="F1693" s="214"/>
      <c r="G1693" s="214"/>
      <c r="H1693" s="215"/>
      <c r="I1693" s="216"/>
      <c r="J1693" s="216"/>
      <c r="K1693" s="216"/>
      <c r="L1693" s="216"/>
      <c r="M1693" s="216"/>
      <c r="N1693" s="216"/>
      <c r="O1693" s="216"/>
      <c r="P1693" s="216"/>
      <c r="Q1693" s="217"/>
      <c r="R1693" s="217"/>
      <c r="S1693" s="214"/>
      <c r="T1693" s="214"/>
    </row>
    <row r="1694" spans="1:20" s="28" customFormat="1">
      <c r="A1694" s="211"/>
      <c r="B1694" s="212"/>
      <c r="C1694" s="213"/>
      <c r="D1694" s="214"/>
      <c r="E1694" s="215"/>
      <c r="F1694" s="214"/>
      <c r="G1694" s="214"/>
      <c r="H1694" s="215"/>
      <c r="I1694" s="216"/>
      <c r="J1694" s="216"/>
      <c r="K1694" s="216"/>
      <c r="L1694" s="216"/>
      <c r="M1694" s="216"/>
      <c r="N1694" s="216"/>
      <c r="O1694" s="216"/>
      <c r="P1694" s="216"/>
      <c r="Q1694" s="217"/>
      <c r="R1694" s="217"/>
      <c r="S1694" s="214"/>
      <c r="T1694" s="214"/>
    </row>
    <row r="1695" spans="1:20" s="28" customFormat="1">
      <c r="A1695" s="211"/>
      <c r="B1695" s="212"/>
      <c r="C1695" s="213"/>
      <c r="D1695" s="214"/>
      <c r="E1695" s="215"/>
      <c r="F1695" s="214"/>
      <c r="G1695" s="214"/>
      <c r="H1695" s="215"/>
      <c r="I1695" s="216"/>
      <c r="J1695" s="216"/>
      <c r="K1695" s="216"/>
      <c r="L1695" s="216"/>
      <c r="M1695" s="216"/>
      <c r="N1695" s="216"/>
      <c r="O1695" s="216"/>
      <c r="P1695" s="216"/>
      <c r="Q1695" s="217"/>
      <c r="R1695" s="217"/>
      <c r="S1695" s="214"/>
      <c r="T1695" s="214"/>
    </row>
    <row r="1696" spans="1:20" s="28" customFormat="1">
      <c r="A1696" s="211"/>
      <c r="B1696" s="212"/>
      <c r="C1696" s="213"/>
      <c r="D1696" s="214"/>
      <c r="E1696" s="215"/>
      <c r="F1696" s="214"/>
      <c r="G1696" s="214"/>
      <c r="H1696" s="215"/>
      <c r="I1696" s="216"/>
      <c r="J1696" s="216"/>
      <c r="K1696" s="216"/>
      <c r="L1696" s="216"/>
      <c r="M1696" s="216"/>
      <c r="N1696" s="216"/>
      <c r="O1696" s="216"/>
      <c r="P1696" s="216"/>
      <c r="Q1696" s="217"/>
      <c r="R1696" s="217"/>
      <c r="S1696" s="214"/>
      <c r="T1696" s="214"/>
    </row>
    <row r="1697" spans="1:20" s="28" customFormat="1">
      <c r="A1697" s="211"/>
      <c r="B1697" s="212"/>
      <c r="C1697" s="213"/>
      <c r="D1697" s="214"/>
      <c r="E1697" s="215"/>
      <c r="F1697" s="214"/>
      <c r="G1697" s="214"/>
      <c r="H1697" s="215"/>
      <c r="I1697" s="216"/>
      <c r="J1697" s="216"/>
      <c r="K1697" s="216"/>
      <c r="L1697" s="216"/>
      <c r="M1697" s="216"/>
      <c r="N1697" s="216"/>
      <c r="O1697" s="216"/>
      <c r="P1697" s="216"/>
      <c r="Q1697" s="217"/>
      <c r="R1697" s="217"/>
      <c r="S1697" s="214"/>
      <c r="T1697" s="214"/>
    </row>
    <row r="1698" spans="1:20" s="28" customFormat="1">
      <c r="A1698" s="211"/>
      <c r="B1698" s="212"/>
      <c r="C1698" s="213"/>
      <c r="D1698" s="214"/>
      <c r="E1698" s="215"/>
      <c r="F1698" s="214"/>
      <c r="G1698" s="214"/>
      <c r="H1698" s="215"/>
      <c r="I1698" s="216"/>
      <c r="J1698" s="216"/>
      <c r="K1698" s="216"/>
      <c r="L1698" s="216"/>
      <c r="M1698" s="216"/>
      <c r="N1698" s="216"/>
      <c r="O1698" s="216"/>
      <c r="P1698" s="216"/>
      <c r="Q1698" s="217"/>
      <c r="R1698" s="217"/>
      <c r="S1698" s="214"/>
      <c r="T1698" s="214"/>
    </row>
    <row r="1699" spans="1:20" s="28" customFormat="1">
      <c r="A1699" s="211"/>
      <c r="B1699" s="212"/>
      <c r="C1699" s="213"/>
      <c r="D1699" s="214"/>
      <c r="E1699" s="215"/>
      <c r="F1699" s="214"/>
      <c r="G1699" s="214"/>
      <c r="H1699" s="215"/>
      <c r="I1699" s="216"/>
      <c r="J1699" s="216"/>
      <c r="K1699" s="216"/>
      <c r="L1699" s="216"/>
      <c r="M1699" s="216"/>
      <c r="N1699" s="216"/>
      <c r="O1699" s="216"/>
      <c r="P1699" s="216"/>
      <c r="Q1699" s="217"/>
      <c r="R1699" s="217"/>
      <c r="S1699" s="214"/>
      <c r="T1699" s="214"/>
    </row>
    <row r="1700" spans="1:20" s="28" customFormat="1">
      <c r="A1700" s="211"/>
      <c r="B1700" s="212"/>
      <c r="C1700" s="213"/>
      <c r="D1700" s="214"/>
      <c r="E1700" s="215"/>
      <c r="F1700" s="214"/>
      <c r="G1700" s="214"/>
      <c r="H1700" s="215"/>
      <c r="I1700" s="216"/>
      <c r="J1700" s="216"/>
      <c r="K1700" s="216"/>
      <c r="L1700" s="216"/>
      <c r="M1700" s="216"/>
      <c r="N1700" s="216"/>
      <c r="O1700" s="216"/>
      <c r="P1700" s="216"/>
      <c r="Q1700" s="217"/>
      <c r="R1700" s="217"/>
      <c r="S1700" s="214"/>
      <c r="T1700" s="214"/>
    </row>
    <row r="1701" spans="1:20" s="28" customFormat="1">
      <c r="A1701" s="211"/>
      <c r="B1701" s="212"/>
      <c r="C1701" s="213"/>
      <c r="D1701" s="214"/>
      <c r="E1701" s="215"/>
      <c r="F1701" s="214"/>
      <c r="G1701" s="214"/>
      <c r="H1701" s="215"/>
      <c r="I1701" s="216"/>
      <c r="J1701" s="216"/>
      <c r="K1701" s="216"/>
      <c r="L1701" s="216"/>
      <c r="M1701" s="216"/>
      <c r="N1701" s="216"/>
      <c r="O1701" s="216"/>
      <c r="P1701" s="216"/>
      <c r="Q1701" s="217"/>
      <c r="R1701" s="217"/>
      <c r="S1701" s="214"/>
      <c r="T1701" s="214"/>
    </row>
    <row r="1702" spans="1:20" s="28" customFormat="1">
      <c r="A1702" s="211"/>
      <c r="B1702" s="212"/>
      <c r="C1702" s="213"/>
      <c r="D1702" s="214"/>
      <c r="E1702" s="215"/>
      <c r="F1702" s="214"/>
      <c r="G1702" s="214"/>
      <c r="H1702" s="215"/>
      <c r="I1702" s="216"/>
      <c r="J1702" s="216"/>
      <c r="K1702" s="216"/>
      <c r="L1702" s="216"/>
      <c r="M1702" s="216"/>
      <c r="N1702" s="216"/>
      <c r="O1702" s="216"/>
      <c r="P1702" s="216"/>
      <c r="Q1702" s="217"/>
      <c r="R1702" s="217"/>
      <c r="S1702" s="214"/>
      <c r="T1702" s="214"/>
    </row>
    <row r="1703" spans="1:20" s="28" customFormat="1">
      <c r="A1703" s="211"/>
      <c r="B1703" s="212"/>
      <c r="C1703" s="213"/>
      <c r="D1703" s="214"/>
      <c r="E1703" s="215"/>
      <c r="F1703" s="214"/>
      <c r="G1703" s="214"/>
      <c r="H1703" s="215"/>
      <c r="I1703" s="216"/>
      <c r="J1703" s="216"/>
      <c r="K1703" s="216"/>
      <c r="L1703" s="216"/>
      <c r="M1703" s="216"/>
      <c r="N1703" s="216"/>
      <c r="O1703" s="216"/>
      <c r="P1703" s="216"/>
      <c r="Q1703" s="217"/>
      <c r="R1703" s="217"/>
      <c r="S1703" s="214"/>
      <c r="T1703" s="214"/>
    </row>
    <row r="1704" spans="1:20" s="28" customFormat="1">
      <c r="A1704" s="211"/>
      <c r="B1704" s="212"/>
      <c r="C1704" s="213"/>
      <c r="D1704" s="214"/>
      <c r="E1704" s="215"/>
      <c r="F1704" s="214"/>
      <c r="G1704" s="214"/>
      <c r="H1704" s="215"/>
      <c r="I1704" s="216"/>
      <c r="J1704" s="216"/>
      <c r="K1704" s="216"/>
      <c r="L1704" s="216"/>
      <c r="M1704" s="216"/>
      <c r="N1704" s="216"/>
      <c r="O1704" s="216"/>
      <c r="P1704" s="216"/>
      <c r="Q1704" s="217"/>
      <c r="R1704" s="217"/>
      <c r="S1704" s="214"/>
      <c r="T1704" s="214"/>
    </row>
    <row r="1705" spans="1:20" s="28" customFormat="1">
      <c r="A1705" s="211"/>
      <c r="B1705" s="212"/>
      <c r="C1705" s="213"/>
      <c r="D1705" s="214"/>
      <c r="E1705" s="215"/>
      <c r="F1705" s="214"/>
      <c r="G1705" s="214"/>
      <c r="H1705" s="215"/>
      <c r="I1705" s="216"/>
      <c r="J1705" s="216"/>
      <c r="K1705" s="216"/>
      <c r="L1705" s="216"/>
      <c r="M1705" s="216"/>
      <c r="N1705" s="216"/>
      <c r="O1705" s="216"/>
      <c r="P1705" s="216"/>
      <c r="Q1705" s="217"/>
      <c r="R1705" s="217"/>
      <c r="S1705" s="214"/>
      <c r="T1705" s="214"/>
    </row>
    <row r="1706" spans="1:20" s="28" customFormat="1">
      <c r="A1706" s="211"/>
      <c r="B1706" s="212"/>
      <c r="C1706" s="213"/>
      <c r="D1706" s="214"/>
      <c r="E1706" s="215"/>
      <c r="F1706" s="214"/>
      <c r="G1706" s="214"/>
      <c r="H1706" s="215"/>
      <c r="I1706" s="216"/>
      <c r="J1706" s="216"/>
      <c r="K1706" s="216"/>
      <c r="L1706" s="216"/>
      <c r="M1706" s="216"/>
      <c r="N1706" s="216"/>
      <c r="O1706" s="216"/>
      <c r="P1706" s="216"/>
      <c r="Q1706" s="217"/>
      <c r="R1706" s="217"/>
      <c r="S1706" s="214"/>
      <c r="T1706" s="214"/>
    </row>
    <row r="1707" spans="1:20" s="28" customFormat="1">
      <c r="A1707" s="211"/>
      <c r="B1707" s="212"/>
      <c r="C1707" s="213"/>
      <c r="D1707" s="214"/>
      <c r="E1707" s="215"/>
      <c r="F1707" s="214"/>
      <c r="G1707" s="214"/>
      <c r="H1707" s="215"/>
      <c r="I1707" s="216"/>
      <c r="J1707" s="216"/>
      <c r="K1707" s="216"/>
      <c r="L1707" s="216"/>
      <c r="M1707" s="216"/>
      <c r="N1707" s="216"/>
      <c r="O1707" s="216"/>
      <c r="P1707" s="216"/>
      <c r="Q1707" s="217"/>
      <c r="R1707" s="217"/>
      <c r="S1707" s="214"/>
      <c r="T1707" s="214"/>
    </row>
    <row r="1708" spans="1:20" s="28" customFormat="1">
      <c r="A1708" s="211"/>
      <c r="B1708" s="212"/>
      <c r="C1708" s="213"/>
      <c r="D1708" s="214"/>
      <c r="E1708" s="215"/>
      <c r="F1708" s="214"/>
      <c r="G1708" s="214"/>
      <c r="H1708" s="215"/>
      <c r="I1708" s="216"/>
      <c r="J1708" s="216"/>
      <c r="K1708" s="216"/>
      <c r="L1708" s="216"/>
      <c r="M1708" s="216"/>
      <c r="N1708" s="216"/>
      <c r="O1708" s="216"/>
      <c r="P1708" s="216"/>
      <c r="Q1708" s="217"/>
      <c r="R1708" s="217"/>
      <c r="S1708" s="214"/>
      <c r="T1708" s="214"/>
    </row>
    <row r="1709" spans="1:20" s="28" customFormat="1">
      <c r="A1709" s="211"/>
      <c r="B1709" s="212"/>
      <c r="C1709" s="213"/>
      <c r="D1709" s="214"/>
      <c r="E1709" s="215"/>
      <c r="F1709" s="214"/>
      <c r="G1709" s="214"/>
      <c r="H1709" s="215"/>
      <c r="I1709" s="216"/>
      <c r="J1709" s="216"/>
      <c r="K1709" s="216"/>
      <c r="L1709" s="216"/>
      <c r="M1709" s="216"/>
      <c r="N1709" s="216"/>
      <c r="O1709" s="216"/>
      <c r="P1709" s="216"/>
      <c r="Q1709" s="217"/>
      <c r="R1709" s="217"/>
      <c r="S1709" s="214"/>
      <c r="T1709" s="214"/>
    </row>
    <row r="1710" spans="1:20" s="28" customFormat="1">
      <c r="A1710" s="211"/>
      <c r="B1710" s="212"/>
      <c r="C1710" s="213"/>
      <c r="D1710" s="214"/>
      <c r="E1710" s="215"/>
      <c r="F1710" s="214"/>
      <c r="G1710" s="214"/>
      <c r="H1710" s="215"/>
      <c r="I1710" s="216"/>
      <c r="J1710" s="216"/>
      <c r="K1710" s="216"/>
      <c r="L1710" s="216"/>
      <c r="M1710" s="216"/>
      <c r="N1710" s="216"/>
      <c r="O1710" s="216"/>
      <c r="P1710" s="216"/>
      <c r="Q1710" s="217"/>
      <c r="R1710" s="217"/>
      <c r="S1710" s="214"/>
      <c r="T1710" s="214"/>
    </row>
    <row r="1711" spans="1:20" s="28" customFormat="1">
      <c r="A1711" s="211"/>
      <c r="B1711" s="212"/>
      <c r="C1711" s="213"/>
      <c r="D1711" s="214"/>
      <c r="E1711" s="215"/>
      <c r="F1711" s="214"/>
      <c r="G1711" s="214"/>
      <c r="H1711" s="215"/>
      <c r="I1711" s="216"/>
      <c r="J1711" s="216"/>
      <c r="K1711" s="216"/>
      <c r="L1711" s="216"/>
      <c r="M1711" s="216"/>
      <c r="N1711" s="216"/>
      <c r="O1711" s="216"/>
      <c r="P1711" s="216"/>
      <c r="Q1711" s="217"/>
      <c r="R1711" s="217"/>
      <c r="S1711" s="214"/>
      <c r="T1711" s="214"/>
    </row>
    <row r="1712" spans="1:20" s="28" customFormat="1">
      <c r="A1712" s="211"/>
      <c r="B1712" s="212"/>
      <c r="C1712" s="213"/>
      <c r="D1712" s="214"/>
      <c r="E1712" s="215"/>
      <c r="F1712" s="214"/>
      <c r="G1712" s="214"/>
      <c r="H1712" s="215"/>
      <c r="I1712" s="216"/>
      <c r="J1712" s="216"/>
      <c r="K1712" s="216"/>
      <c r="L1712" s="216"/>
      <c r="M1712" s="216"/>
      <c r="N1712" s="216"/>
      <c r="O1712" s="216"/>
      <c r="P1712" s="216"/>
      <c r="Q1712" s="217"/>
      <c r="R1712" s="217"/>
      <c r="S1712" s="214"/>
      <c r="T1712" s="214"/>
    </row>
    <row r="1713" spans="1:20" s="28" customFormat="1">
      <c r="A1713" s="211"/>
      <c r="B1713" s="212"/>
      <c r="C1713" s="213"/>
      <c r="D1713" s="214"/>
      <c r="E1713" s="215"/>
      <c r="F1713" s="214"/>
      <c r="G1713" s="214"/>
      <c r="H1713" s="215"/>
      <c r="I1713" s="216"/>
      <c r="J1713" s="216"/>
      <c r="K1713" s="216"/>
      <c r="L1713" s="216"/>
      <c r="M1713" s="216"/>
      <c r="N1713" s="216"/>
      <c r="O1713" s="216"/>
      <c r="P1713" s="216"/>
      <c r="Q1713" s="217"/>
      <c r="R1713" s="217"/>
      <c r="S1713" s="214"/>
      <c r="T1713" s="214"/>
    </row>
    <row r="1714" spans="1:20" s="28" customFormat="1">
      <c r="A1714" s="211"/>
      <c r="B1714" s="212"/>
      <c r="C1714" s="213"/>
      <c r="D1714" s="214"/>
      <c r="E1714" s="215"/>
      <c r="F1714" s="214"/>
      <c r="G1714" s="214"/>
      <c r="H1714" s="215"/>
      <c r="I1714" s="216"/>
      <c r="J1714" s="216"/>
      <c r="K1714" s="216"/>
      <c r="L1714" s="216"/>
      <c r="M1714" s="216"/>
      <c r="N1714" s="216"/>
      <c r="O1714" s="216"/>
      <c r="P1714" s="216"/>
      <c r="Q1714" s="217"/>
      <c r="R1714" s="217"/>
      <c r="S1714" s="214"/>
      <c r="T1714" s="214"/>
    </row>
    <row r="1715" spans="1:20" s="28" customFormat="1">
      <c r="A1715" s="211"/>
      <c r="B1715" s="212"/>
      <c r="C1715" s="213"/>
      <c r="D1715" s="214"/>
      <c r="E1715" s="215"/>
      <c r="F1715" s="214"/>
      <c r="G1715" s="214"/>
      <c r="H1715" s="215"/>
      <c r="I1715" s="216"/>
      <c r="J1715" s="216"/>
      <c r="K1715" s="216"/>
      <c r="L1715" s="216"/>
      <c r="M1715" s="216"/>
      <c r="N1715" s="216"/>
      <c r="O1715" s="216"/>
      <c r="P1715" s="216"/>
      <c r="Q1715" s="217"/>
      <c r="R1715" s="217"/>
      <c r="S1715" s="214"/>
      <c r="T1715" s="214"/>
    </row>
    <row r="1716" spans="1:20" s="28" customFormat="1">
      <c r="A1716" s="211"/>
      <c r="B1716" s="212"/>
      <c r="C1716" s="213"/>
      <c r="D1716" s="214"/>
      <c r="E1716" s="215"/>
      <c r="F1716" s="214"/>
      <c r="G1716" s="214"/>
      <c r="H1716" s="215"/>
      <c r="I1716" s="216"/>
      <c r="J1716" s="216"/>
      <c r="K1716" s="216"/>
      <c r="L1716" s="216"/>
      <c r="M1716" s="216"/>
      <c r="N1716" s="216"/>
      <c r="O1716" s="216"/>
      <c r="P1716" s="216"/>
      <c r="Q1716" s="217"/>
      <c r="R1716" s="217"/>
      <c r="S1716" s="214"/>
      <c r="T1716" s="214"/>
    </row>
    <row r="1717" spans="1:20" s="28" customFormat="1">
      <c r="A1717" s="211"/>
      <c r="B1717" s="212"/>
      <c r="C1717" s="213"/>
      <c r="D1717" s="214"/>
      <c r="E1717" s="215"/>
      <c r="F1717" s="214"/>
      <c r="G1717" s="214"/>
      <c r="H1717" s="215"/>
      <c r="I1717" s="216"/>
      <c r="J1717" s="216"/>
      <c r="K1717" s="216"/>
      <c r="L1717" s="216"/>
      <c r="M1717" s="216"/>
      <c r="N1717" s="216"/>
      <c r="O1717" s="216"/>
      <c r="P1717" s="216"/>
      <c r="Q1717" s="217"/>
      <c r="R1717" s="217"/>
      <c r="S1717" s="214"/>
      <c r="T1717" s="214"/>
    </row>
    <row r="1718" spans="1:20" s="28" customFormat="1">
      <c r="A1718" s="211"/>
      <c r="B1718" s="212"/>
      <c r="C1718" s="213"/>
      <c r="D1718" s="214"/>
      <c r="E1718" s="215"/>
      <c r="F1718" s="214"/>
      <c r="G1718" s="214"/>
      <c r="H1718" s="215"/>
      <c r="I1718" s="216"/>
      <c r="J1718" s="216"/>
      <c r="K1718" s="216"/>
      <c r="L1718" s="216"/>
      <c r="M1718" s="216"/>
      <c r="N1718" s="216"/>
      <c r="O1718" s="216"/>
      <c r="P1718" s="216"/>
      <c r="Q1718" s="217"/>
      <c r="R1718" s="217"/>
      <c r="S1718" s="214"/>
      <c r="T1718" s="214"/>
    </row>
    <row r="1719" spans="1:20" s="28" customFormat="1">
      <c r="A1719" s="211"/>
      <c r="B1719" s="212"/>
      <c r="C1719" s="213"/>
      <c r="D1719" s="214"/>
      <c r="E1719" s="215"/>
      <c r="F1719" s="214"/>
      <c r="G1719" s="214"/>
      <c r="H1719" s="215"/>
      <c r="I1719" s="216"/>
      <c r="J1719" s="216"/>
      <c r="K1719" s="216"/>
      <c r="L1719" s="216"/>
      <c r="M1719" s="216"/>
      <c r="N1719" s="216"/>
      <c r="O1719" s="216"/>
      <c r="P1719" s="216"/>
      <c r="Q1719" s="217"/>
      <c r="R1719" s="217"/>
      <c r="S1719" s="214"/>
      <c r="T1719" s="214"/>
    </row>
    <row r="1720" spans="1:20" s="28" customFormat="1">
      <c r="A1720" s="211"/>
      <c r="B1720" s="212"/>
      <c r="C1720" s="213"/>
      <c r="D1720" s="214"/>
      <c r="E1720" s="215"/>
      <c r="F1720" s="214"/>
      <c r="G1720" s="214"/>
      <c r="H1720" s="215"/>
      <c r="I1720" s="216"/>
      <c r="J1720" s="216"/>
      <c r="K1720" s="216"/>
      <c r="L1720" s="216"/>
      <c r="M1720" s="216"/>
      <c r="N1720" s="216"/>
      <c r="O1720" s="216"/>
      <c r="P1720" s="216"/>
      <c r="Q1720" s="217"/>
      <c r="R1720" s="217"/>
      <c r="S1720" s="214"/>
      <c r="T1720" s="214"/>
    </row>
    <row r="1721" spans="1:20" s="28" customFormat="1">
      <c r="A1721" s="211"/>
      <c r="B1721" s="212"/>
      <c r="C1721" s="213"/>
      <c r="D1721" s="214"/>
      <c r="E1721" s="215"/>
      <c r="F1721" s="214"/>
      <c r="G1721" s="214"/>
      <c r="H1721" s="215"/>
      <c r="I1721" s="216"/>
      <c r="J1721" s="216"/>
      <c r="K1721" s="216"/>
      <c r="L1721" s="216"/>
      <c r="M1721" s="216"/>
      <c r="N1721" s="216"/>
      <c r="O1721" s="216"/>
      <c r="P1721" s="216"/>
      <c r="Q1721" s="217"/>
      <c r="R1721" s="217"/>
      <c r="S1721" s="214"/>
      <c r="T1721" s="214"/>
    </row>
    <row r="1722" spans="1:20" s="28" customFormat="1">
      <c r="A1722" s="211"/>
      <c r="B1722" s="212"/>
      <c r="C1722" s="213"/>
      <c r="D1722" s="214"/>
      <c r="E1722" s="215"/>
      <c r="F1722" s="214"/>
      <c r="G1722" s="214"/>
      <c r="H1722" s="215"/>
      <c r="I1722" s="216"/>
      <c r="J1722" s="216"/>
      <c r="K1722" s="216"/>
      <c r="L1722" s="216"/>
      <c r="M1722" s="216"/>
      <c r="N1722" s="216"/>
      <c r="O1722" s="216"/>
      <c r="P1722" s="216"/>
      <c r="Q1722" s="217"/>
      <c r="R1722" s="217"/>
      <c r="S1722" s="214"/>
      <c r="T1722" s="214"/>
    </row>
    <row r="1723" spans="1:20" s="28" customFormat="1">
      <c r="A1723" s="211"/>
      <c r="B1723" s="212"/>
      <c r="C1723" s="213"/>
      <c r="D1723" s="214"/>
      <c r="E1723" s="215"/>
      <c r="F1723" s="214"/>
      <c r="G1723" s="214"/>
      <c r="H1723" s="215"/>
      <c r="I1723" s="216"/>
      <c r="J1723" s="216"/>
      <c r="K1723" s="216"/>
      <c r="L1723" s="216"/>
      <c r="M1723" s="216"/>
      <c r="N1723" s="216"/>
      <c r="O1723" s="216"/>
      <c r="P1723" s="216"/>
      <c r="Q1723" s="217"/>
      <c r="R1723" s="217"/>
      <c r="S1723" s="214"/>
      <c r="T1723" s="214"/>
    </row>
    <row r="1724" spans="1:20" s="28" customFormat="1">
      <c r="A1724" s="211"/>
      <c r="B1724" s="212"/>
      <c r="C1724" s="213"/>
      <c r="D1724" s="214"/>
      <c r="E1724" s="215"/>
      <c r="F1724" s="214"/>
      <c r="G1724" s="214"/>
      <c r="H1724" s="215"/>
      <c r="I1724" s="216"/>
      <c r="J1724" s="216"/>
      <c r="K1724" s="216"/>
      <c r="L1724" s="216"/>
      <c r="M1724" s="216"/>
      <c r="N1724" s="216"/>
      <c r="O1724" s="216"/>
      <c r="P1724" s="216"/>
      <c r="Q1724" s="217"/>
      <c r="R1724" s="217"/>
      <c r="S1724" s="214"/>
      <c r="T1724" s="214"/>
    </row>
    <row r="1725" spans="1:20" s="28" customFormat="1">
      <c r="A1725" s="211"/>
      <c r="B1725" s="212"/>
      <c r="C1725" s="213"/>
      <c r="D1725" s="214"/>
      <c r="E1725" s="215"/>
      <c r="F1725" s="214"/>
      <c r="G1725" s="214"/>
      <c r="H1725" s="215"/>
      <c r="I1725" s="216"/>
      <c r="J1725" s="216"/>
      <c r="K1725" s="216"/>
      <c r="L1725" s="216"/>
      <c r="M1725" s="216"/>
      <c r="N1725" s="216"/>
      <c r="O1725" s="216"/>
      <c r="P1725" s="216"/>
      <c r="Q1725" s="217"/>
      <c r="R1725" s="217"/>
      <c r="S1725" s="214"/>
      <c r="T1725" s="214"/>
    </row>
    <row r="1726" spans="1:20" s="28" customFormat="1">
      <c r="A1726" s="211"/>
      <c r="B1726" s="212"/>
      <c r="C1726" s="213"/>
      <c r="D1726" s="214"/>
      <c r="E1726" s="215"/>
      <c r="F1726" s="214"/>
      <c r="G1726" s="214"/>
      <c r="H1726" s="215"/>
      <c r="I1726" s="216"/>
      <c r="J1726" s="216"/>
      <c r="K1726" s="216"/>
      <c r="L1726" s="216"/>
      <c r="M1726" s="216"/>
      <c r="N1726" s="216"/>
      <c r="O1726" s="216"/>
      <c r="P1726" s="216"/>
      <c r="Q1726" s="217"/>
      <c r="R1726" s="217"/>
      <c r="S1726" s="214"/>
      <c r="T1726" s="214"/>
    </row>
    <row r="1727" spans="1:20" s="28" customFormat="1">
      <c r="A1727" s="211"/>
      <c r="B1727" s="212"/>
      <c r="C1727" s="213"/>
      <c r="D1727" s="214"/>
      <c r="E1727" s="215"/>
      <c r="F1727" s="214"/>
      <c r="G1727" s="214"/>
      <c r="H1727" s="215"/>
      <c r="I1727" s="216"/>
      <c r="J1727" s="216"/>
      <c r="K1727" s="216"/>
      <c r="L1727" s="216"/>
      <c r="M1727" s="216"/>
      <c r="N1727" s="216"/>
      <c r="O1727" s="216"/>
      <c r="P1727" s="216"/>
      <c r="Q1727" s="217"/>
      <c r="R1727" s="217"/>
      <c r="S1727" s="214"/>
      <c r="T1727" s="214"/>
    </row>
    <row r="1728" spans="1:20" s="28" customFormat="1">
      <c r="A1728" s="211"/>
      <c r="B1728" s="212"/>
      <c r="C1728" s="213"/>
      <c r="D1728" s="214"/>
      <c r="E1728" s="215"/>
      <c r="F1728" s="214"/>
      <c r="G1728" s="214"/>
      <c r="H1728" s="215"/>
      <c r="I1728" s="216"/>
      <c r="J1728" s="216"/>
      <c r="K1728" s="216"/>
      <c r="L1728" s="216"/>
      <c r="M1728" s="216"/>
      <c r="N1728" s="216"/>
      <c r="O1728" s="216"/>
      <c r="P1728" s="216"/>
      <c r="Q1728" s="217"/>
      <c r="R1728" s="217"/>
      <c r="S1728" s="214"/>
      <c r="T1728" s="214"/>
    </row>
    <row r="1729" spans="1:20" s="28" customFormat="1">
      <c r="A1729" s="211"/>
      <c r="B1729" s="212"/>
      <c r="C1729" s="213"/>
      <c r="D1729" s="214"/>
      <c r="E1729" s="215"/>
      <c r="F1729" s="214"/>
      <c r="G1729" s="214"/>
      <c r="H1729" s="215"/>
      <c r="I1729" s="216"/>
      <c r="J1729" s="216"/>
      <c r="K1729" s="216"/>
      <c r="L1729" s="216"/>
      <c r="M1729" s="216"/>
      <c r="N1729" s="216"/>
      <c r="O1729" s="216"/>
      <c r="P1729" s="216"/>
      <c r="Q1729" s="217"/>
      <c r="R1729" s="217"/>
      <c r="S1729" s="214"/>
      <c r="T1729" s="214"/>
    </row>
    <row r="1730" spans="1:20" s="28" customFormat="1">
      <c r="A1730" s="211"/>
      <c r="B1730" s="212"/>
      <c r="C1730" s="213"/>
      <c r="D1730" s="214"/>
      <c r="E1730" s="215"/>
      <c r="F1730" s="214"/>
      <c r="G1730" s="214"/>
      <c r="H1730" s="215"/>
      <c r="I1730" s="216"/>
      <c r="J1730" s="216"/>
      <c r="K1730" s="216"/>
      <c r="L1730" s="216"/>
      <c r="M1730" s="216"/>
      <c r="N1730" s="216"/>
      <c r="O1730" s="216"/>
      <c r="P1730" s="216"/>
      <c r="Q1730" s="217"/>
      <c r="R1730" s="217"/>
      <c r="S1730" s="214"/>
      <c r="T1730" s="214"/>
    </row>
    <row r="1731" spans="1:20" s="28" customFormat="1">
      <c r="A1731" s="211"/>
      <c r="B1731" s="212"/>
      <c r="C1731" s="213"/>
      <c r="D1731" s="214"/>
      <c r="E1731" s="215"/>
      <c r="F1731" s="214"/>
      <c r="G1731" s="214"/>
      <c r="H1731" s="215"/>
      <c r="I1731" s="216"/>
      <c r="J1731" s="216"/>
      <c r="K1731" s="216"/>
      <c r="L1731" s="216"/>
      <c r="M1731" s="216"/>
      <c r="N1731" s="216"/>
      <c r="O1731" s="216"/>
      <c r="P1731" s="216"/>
      <c r="Q1731" s="217"/>
      <c r="R1731" s="217"/>
      <c r="S1731" s="214"/>
      <c r="T1731" s="214"/>
    </row>
    <row r="1732" spans="1:20" s="28" customFormat="1">
      <c r="A1732" s="211"/>
      <c r="B1732" s="212"/>
      <c r="C1732" s="213"/>
      <c r="D1732" s="214"/>
      <c r="E1732" s="215"/>
      <c r="F1732" s="214"/>
      <c r="G1732" s="214"/>
      <c r="H1732" s="215"/>
      <c r="I1732" s="216"/>
      <c r="J1732" s="216"/>
      <c r="K1732" s="216"/>
      <c r="L1732" s="216"/>
      <c r="M1732" s="216"/>
      <c r="N1732" s="216"/>
      <c r="O1732" s="216"/>
      <c r="P1732" s="216"/>
      <c r="Q1732" s="217"/>
      <c r="R1732" s="217"/>
      <c r="S1732" s="214"/>
      <c r="T1732" s="214"/>
    </row>
    <row r="1733" spans="1:20" s="28" customFormat="1">
      <c r="A1733" s="211"/>
      <c r="B1733" s="212"/>
      <c r="C1733" s="213"/>
      <c r="D1733" s="214"/>
      <c r="E1733" s="215"/>
      <c r="F1733" s="214"/>
      <c r="G1733" s="214"/>
      <c r="H1733" s="215"/>
      <c r="I1733" s="216"/>
      <c r="J1733" s="216"/>
      <c r="K1733" s="216"/>
      <c r="L1733" s="216"/>
      <c r="M1733" s="216"/>
      <c r="N1733" s="216"/>
      <c r="O1733" s="216"/>
      <c r="P1733" s="216"/>
      <c r="Q1733" s="217"/>
      <c r="R1733" s="217"/>
      <c r="S1733" s="214"/>
      <c r="T1733" s="214"/>
    </row>
    <row r="1734" spans="1:20" s="28" customFormat="1">
      <c r="A1734" s="211"/>
      <c r="B1734" s="212"/>
      <c r="C1734" s="213"/>
      <c r="D1734" s="214"/>
      <c r="E1734" s="215"/>
      <c r="F1734" s="214"/>
      <c r="G1734" s="214"/>
      <c r="H1734" s="215"/>
      <c r="I1734" s="216"/>
      <c r="J1734" s="216"/>
      <c r="K1734" s="216"/>
      <c r="L1734" s="216"/>
      <c r="M1734" s="216"/>
      <c r="N1734" s="216"/>
      <c r="O1734" s="216"/>
      <c r="P1734" s="216"/>
      <c r="Q1734" s="217"/>
      <c r="R1734" s="217"/>
      <c r="S1734" s="214"/>
      <c r="T1734" s="214"/>
    </row>
    <row r="1735" spans="1:20" s="28" customFormat="1">
      <c r="A1735" s="211"/>
      <c r="B1735" s="212"/>
      <c r="C1735" s="213"/>
      <c r="D1735" s="214"/>
      <c r="E1735" s="215"/>
      <c r="F1735" s="214"/>
      <c r="G1735" s="214"/>
      <c r="H1735" s="215"/>
      <c r="I1735" s="216"/>
      <c r="J1735" s="216"/>
      <c r="K1735" s="216"/>
      <c r="L1735" s="216"/>
      <c r="M1735" s="216"/>
      <c r="N1735" s="216"/>
      <c r="O1735" s="216"/>
      <c r="P1735" s="216"/>
      <c r="Q1735" s="217"/>
      <c r="R1735" s="217"/>
      <c r="S1735" s="214"/>
      <c r="T1735" s="214"/>
    </row>
    <row r="1736" spans="1:20" s="28" customFormat="1">
      <c r="A1736" s="211"/>
      <c r="B1736" s="212"/>
      <c r="C1736" s="213"/>
      <c r="D1736" s="214"/>
      <c r="E1736" s="215"/>
      <c r="F1736" s="214"/>
      <c r="G1736" s="214"/>
      <c r="H1736" s="215"/>
      <c r="I1736" s="216"/>
      <c r="J1736" s="216"/>
      <c r="K1736" s="216"/>
      <c r="L1736" s="216"/>
      <c r="M1736" s="216"/>
      <c r="N1736" s="216"/>
      <c r="O1736" s="216"/>
      <c r="P1736" s="216"/>
      <c r="Q1736" s="217"/>
      <c r="R1736" s="217"/>
      <c r="S1736" s="214"/>
      <c r="T1736" s="214"/>
    </row>
    <row r="1737" spans="1:20" s="28" customFormat="1">
      <c r="A1737" s="211"/>
      <c r="B1737" s="212"/>
      <c r="C1737" s="213"/>
      <c r="D1737" s="214"/>
      <c r="E1737" s="215"/>
      <c r="F1737" s="214"/>
      <c r="G1737" s="214"/>
      <c r="H1737" s="215"/>
      <c r="I1737" s="216"/>
      <c r="J1737" s="216"/>
      <c r="K1737" s="216"/>
      <c r="L1737" s="216"/>
      <c r="M1737" s="216"/>
      <c r="N1737" s="216"/>
      <c r="O1737" s="216"/>
      <c r="P1737" s="216"/>
      <c r="Q1737" s="217"/>
      <c r="R1737" s="217"/>
      <c r="S1737" s="214"/>
      <c r="T1737" s="214"/>
    </row>
    <row r="1738" spans="1:20" s="28" customFormat="1">
      <c r="A1738" s="211"/>
      <c r="B1738" s="212"/>
      <c r="C1738" s="213"/>
      <c r="D1738" s="214"/>
      <c r="E1738" s="215"/>
      <c r="F1738" s="214"/>
      <c r="G1738" s="214"/>
      <c r="H1738" s="215"/>
      <c r="I1738" s="216"/>
      <c r="J1738" s="216"/>
      <c r="K1738" s="216"/>
      <c r="L1738" s="216"/>
      <c r="M1738" s="216"/>
      <c r="N1738" s="216"/>
      <c r="O1738" s="216"/>
      <c r="P1738" s="216"/>
      <c r="Q1738" s="217"/>
      <c r="R1738" s="217"/>
      <c r="S1738" s="214"/>
      <c r="T1738" s="214"/>
    </row>
    <row r="1739" spans="1:20" s="28" customFormat="1">
      <c r="A1739" s="211"/>
      <c r="B1739" s="212"/>
      <c r="C1739" s="213"/>
      <c r="D1739" s="214"/>
      <c r="E1739" s="215"/>
      <c r="F1739" s="214"/>
      <c r="G1739" s="214"/>
      <c r="H1739" s="215"/>
      <c r="I1739" s="216"/>
      <c r="J1739" s="216"/>
      <c r="K1739" s="216"/>
      <c r="L1739" s="216"/>
      <c r="M1739" s="216"/>
      <c r="N1739" s="216"/>
      <c r="O1739" s="216"/>
      <c r="P1739" s="216"/>
      <c r="Q1739" s="217"/>
      <c r="R1739" s="217"/>
      <c r="S1739" s="214"/>
      <c r="T1739" s="214"/>
    </row>
    <row r="1740" spans="1:20" s="28" customFormat="1">
      <c r="A1740" s="211"/>
      <c r="B1740" s="212"/>
      <c r="C1740" s="213"/>
      <c r="D1740" s="214"/>
      <c r="E1740" s="215"/>
      <c r="F1740" s="214"/>
      <c r="G1740" s="214"/>
      <c r="H1740" s="215"/>
      <c r="I1740" s="216"/>
      <c r="J1740" s="216"/>
      <c r="K1740" s="216"/>
      <c r="L1740" s="216"/>
      <c r="M1740" s="216"/>
      <c r="N1740" s="216"/>
      <c r="O1740" s="216"/>
      <c r="P1740" s="216"/>
      <c r="Q1740" s="217"/>
      <c r="R1740" s="217"/>
      <c r="S1740" s="214"/>
      <c r="T1740" s="214"/>
    </row>
    <row r="1741" spans="1:20" s="28" customFormat="1">
      <c r="A1741" s="211"/>
      <c r="B1741" s="212"/>
      <c r="C1741" s="213"/>
      <c r="D1741" s="214"/>
      <c r="E1741" s="215"/>
      <c r="F1741" s="214"/>
      <c r="G1741" s="214"/>
      <c r="H1741" s="215"/>
      <c r="I1741" s="216"/>
      <c r="J1741" s="216"/>
      <c r="K1741" s="216"/>
      <c r="L1741" s="216"/>
      <c r="M1741" s="216"/>
      <c r="N1741" s="216"/>
      <c r="O1741" s="216"/>
      <c r="P1741" s="216"/>
      <c r="Q1741" s="217"/>
      <c r="R1741" s="217"/>
      <c r="S1741" s="214"/>
      <c r="T1741" s="214"/>
    </row>
    <row r="1742" spans="1:20" s="28" customFormat="1">
      <c r="A1742" s="211"/>
      <c r="B1742" s="212"/>
      <c r="C1742" s="213"/>
      <c r="D1742" s="214"/>
      <c r="E1742" s="215"/>
      <c r="F1742" s="214"/>
      <c r="G1742" s="214"/>
      <c r="H1742" s="215"/>
      <c r="I1742" s="216"/>
      <c r="J1742" s="216"/>
      <c r="K1742" s="216"/>
      <c r="L1742" s="216"/>
      <c r="M1742" s="216"/>
      <c r="N1742" s="216"/>
      <c r="O1742" s="216"/>
      <c r="P1742" s="216"/>
      <c r="Q1742" s="217"/>
      <c r="R1742" s="217"/>
      <c r="S1742" s="214"/>
      <c r="T1742" s="214"/>
    </row>
    <row r="1743" spans="1:20" s="28" customFormat="1">
      <c r="A1743" s="211"/>
      <c r="B1743" s="212"/>
      <c r="C1743" s="213"/>
      <c r="D1743" s="214"/>
      <c r="E1743" s="215"/>
      <c r="F1743" s="214"/>
      <c r="G1743" s="214"/>
      <c r="H1743" s="215"/>
      <c r="I1743" s="216"/>
      <c r="J1743" s="216"/>
      <c r="K1743" s="216"/>
      <c r="L1743" s="216"/>
      <c r="M1743" s="216"/>
      <c r="N1743" s="216"/>
      <c r="O1743" s="216"/>
      <c r="P1743" s="216"/>
      <c r="Q1743" s="217"/>
      <c r="R1743" s="217"/>
      <c r="S1743" s="214"/>
      <c r="T1743" s="214"/>
    </row>
    <row r="1744" spans="1:20" s="28" customFormat="1">
      <c r="A1744" s="211"/>
      <c r="B1744" s="212"/>
      <c r="C1744" s="213"/>
      <c r="D1744" s="214"/>
      <c r="E1744" s="215"/>
      <c r="F1744" s="214"/>
      <c r="G1744" s="214"/>
      <c r="H1744" s="215"/>
      <c r="I1744" s="216"/>
      <c r="J1744" s="216"/>
      <c r="K1744" s="216"/>
      <c r="L1744" s="216"/>
      <c r="M1744" s="216"/>
      <c r="N1744" s="216"/>
      <c r="O1744" s="216"/>
      <c r="P1744" s="216"/>
      <c r="Q1744" s="217"/>
      <c r="R1744" s="217"/>
      <c r="S1744" s="214"/>
      <c r="T1744" s="214"/>
    </row>
    <row r="1745" spans="1:20" s="28" customFormat="1">
      <c r="A1745" s="211"/>
      <c r="B1745" s="212"/>
      <c r="C1745" s="213"/>
      <c r="D1745" s="214"/>
      <c r="E1745" s="215"/>
      <c r="F1745" s="214"/>
      <c r="G1745" s="214"/>
      <c r="H1745" s="215"/>
      <c r="I1745" s="216"/>
      <c r="J1745" s="216"/>
      <c r="K1745" s="216"/>
      <c r="L1745" s="216"/>
      <c r="M1745" s="216"/>
      <c r="N1745" s="216"/>
      <c r="O1745" s="216"/>
      <c r="P1745" s="216"/>
      <c r="Q1745" s="217"/>
      <c r="R1745" s="217"/>
      <c r="S1745" s="214"/>
      <c r="T1745" s="214"/>
    </row>
    <row r="1746" spans="1:20" s="28" customFormat="1">
      <c r="A1746" s="211"/>
      <c r="B1746" s="212"/>
      <c r="C1746" s="213"/>
      <c r="D1746" s="214"/>
      <c r="E1746" s="215"/>
      <c r="F1746" s="214"/>
      <c r="G1746" s="214"/>
      <c r="H1746" s="215"/>
      <c r="I1746" s="216"/>
      <c r="J1746" s="216"/>
      <c r="K1746" s="216"/>
      <c r="L1746" s="216"/>
      <c r="M1746" s="216"/>
      <c r="N1746" s="216"/>
      <c r="O1746" s="216"/>
      <c r="P1746" s="216"/>
      <c r="Q1746" s="217"/>
      <c r="R1746" s="217"/>
      <c r="S1746" s="214"/>
      <c r="T1746" s="214"/>
    </row>
    <row r="1747" spans="1:20" s="28" customFormat="1">
      <c r="A1747" s="211"/>
      <c r="B1747" s="212"/>
      <c r="C1747" s="213"/>
      <c r="D1747" s="214"/>
      <c r="E1747" s="215"/>
      <c r="F1747" s="214"/>
      <c r="G1747" s="214"/>
      <c r="H1747" s="215"/>
      <c r="I1747" s="216"/>
      <c r="J1747" s="216"/>
      <c r="K1747" s="216"/>
      <c r="L1747" s="216"/>
      <c r="M1747" s="216"/>
      <c r="N1747" s="216"/>
      <c r="O1747" s="216"/>
      <c r="P1747" s="216"/>
      <c r="Q1747" s="217"/>
      <c r="R1747" s="217"/>
      <c r="S1747" s="214"/>
      <c r="T1747" s="214"/>
    </row>
    <row r="1748" spans="1:20" s="28" customFormat="1">
      <c r="A1748" s="211"/>
      <c r="B1748" s="212"/>
      <c r="C1748" s="213"/>
      <c r="D1748" s="214"/>
      <c r="E1748" s="215"/>
      <c r="F1748" s="214"/>
      <c r="G1748" s="214"/>
      <c r="H1748" s="215"/>
      <c r="I1748" s="216"/>
      <c r="J1748" s="216"/>
      <c r="K1748" s="216"/>
      <c r="L1748" s="216"/>
      <c r="M1748" s="216"/>
      <c r="N1748" s="216"/>
      <c r="O1748" s="216"/>
      <c r="P1748" s="216"/>
      <c r="Q1748" s="217"/>
      <c r="R1748" s="217"/>
      <c r="S1748" s="214"/>
      <c r="T1748" s="214"/>
    </row>
    <row r="1749" spans="1:20" s="28" customFormat="1">
      <c r="A1749" s="211"/>
      <c r="B1749" s="212"/>
      <c r="C1749" s="213"/>
      <c r="D1749" s="214"/>
      <c r="E1749" s="215"/>
      <c r="F1749" s="214"/>
      <c r="G1749" s="214"/>
      <c r="H1749" s="215"/>
      <c r="I1749" s="216"/>
      <c r="J1749" s="216"/>
      <c r="K1749" s="216"/>
      <c r="L1749" s="216"/>
      <c r="M1749" s="216"/>
      <c r="N1749" s="216"/>
      <c r="O1749" s="216"/>
      <c r="P1749" s="216"/>
      <c r="Q1749" s="217"/>
      <c r="R1749" s="217"/>
      <c r="S1749" s="214"/>
      <c r="T1749" s="214"/>
    </row>
    <row r="1750" spans="1:20" s="28" customFormat="1">
      <c r="A1750" s="211"/>
      <c r="B1750" s="212"/>
      <c r="C1750" s="213"/>
      <c r="D1750" s="214"/>
      <c r="E1750" s="215"/>
      <c r="F1750" s="214"/>
      <c r="G1750" s="214"/>
      <c r="H1750" s="215"/>
      <c r="I1750" s="216"/>
      <c r="J1750" s="216"/>
      <c r="K1750" s="216"/>
      <c r="L1750" s="216"/>
      <c r="M1750" s="216"/>
      <c r="N1750" s="216"/>
      <c r="O1750" s="216"/>
      <c r="P1750" s="216"/>
      <c r="Q1750" s="217"/>
      <c r="R1750" s="217"/>
      <c r="S1750" s="214"/>
      <c r="T1750" s="214"/>
    </row>
    <row r="1751" spans="1:20" s="28" customFormat="1">
      <c r="A1751" s="211"/>
      <c r="B1751" s="212"/>
      <c r="C1751" s="213"/>
      <c r="D1751" s="214"/>
      <c r="E1751" s="215"/>
      <c r="F1751" s="214"/>
      <c r="G1751" s="214"/>
      <c r="H1751" s="215"/>
      <c r="I1751" s="216"/>
      <c r="J1751" s="216"/>
      <c r="K1751" s="216"/>
      <c r="L1751" s="216"/>
      <c r="M1751" s="216"/>
      <c r="N1751" s="216"/>
      <c r="O1751" s="216"/>
      <c r="P1751" s="216"/>
      <c r="Q1751" s="217"/>
      <c r="R1751" s="217"/>
      <c r="S1751" s="214"/>
      <c r="T1751" s="214"/>
    </row>
    <row r="1752" spans="1:20" s="28" customFormat="1">
      <c r="A1752" s="211"/>
      <c r="B1752" s="212"/>
      <c r="C1752" s="213"/>
      <c r="D1752" s="214"/>
      <c r="E1752" s="215"/>
      <c r="F1752" s="214"/>
      <c r="G1752" s="214"/>
      <c r="H1752" s="215"/>
      <c r="I1752" s="216"/>
      <c r="J1752" s="216"/>
      <c r="K1752" s="216"/>
      <c r="L1752" s="216"/>
      <c r="M1752" s="216"/>
      <c r="N1752" s="216"/>
      <c r="O1752" s="216"/>
      <c r="P1752" s="216"/>
      <c r="Q1752" s="217"/>
      <c r="R1752" s="217"/>
      <c r="S1752" s="214"/>
      <c r="T1752" s="214"/>
    </row>
    <row r="1753" spans="1:20" s="28" customFormat="1">
      <c r="A1753" s="211"/>
      <c r="B1753" s="212"/>
      <c r="C1753" s="213"/>
      <c r="D1753" s="214"/>
      <c r="E1753" s="215"/>
      <c r="F1753" s="214"/>
      <c r="G1753" s="214"/>
      <c r="H1753" s="215"/>
      <c r="I1753" s="216"/>
      <c r="J1753" s="216"/>
      <c r="K1753" s="216"/>
      <c r="L1753" s="216"/>
      <c r="M1753" s="216"/>
      <c r="N1753" s="216"/>
      <c r="O1753" s="216"/>
      <c r="P1753" s="216"/>
      <c r="Q1753" s="217"/>
      <c r="R1753" s="217"/>
      <c r="S1753" s="214"/>
      <c r="T1753" s="214"/>
    </row>
    <row r="1754" spans="1:20" s="28" customFormat="1">
      <c r="A1754" s="211"/>
      <c r="B1754" s="212"/>
      <c r="C1754" s="213"/>
      <c r="D1754" s="214"/>
      <c r="E1754" s="215"/>
      <c r="F1754" s="214"/>
      <c r="G1754" s="214"/>
      <c r="H1754" s="215"/>
      <c r="I1754" s="216"/>
      <c r="J1754" s="216"/>
      <c r="K1754" s="216"/>
      <c r="L1754" s="216"/>
      <c r="M1754" s="216"/>
      <c r="N1754" s="216"/>
      <c r="O1754" s="216"/>
      <c r="P1754" s="216"/>
      <c r="Q1754" s="217"/>
      <c r="R1754" s="217"/>
      <c r="S1754" s="214"/>
      <c r="T1754" s="214"/>
    </row>
    <row r="1755" spans="1:20" s="28" customFormat="1">
      <c r="A1755" s="211"/>
      <c r="B1755" s="212"/>
      <c r="C1755" s="213"/>
      <c r="D1755" s="214"/>
      <c r="E1755" s="215"/>
      <c r="F1755" s="214"/>
      <c r="G1755" s="214"/>
      <c r="H1755" s="215"/>
      <c r="I1755" s="216"/>
      <c r="J1755" s="216"/>
      <c r="K1755" s="216"/>
      <c r="L1755" s="216"/>
      <c r="M1755" s="216"/>
      <c r="N1755" s="216"/>
      <c r="O1755" s="216"/>
      <c r="P1755" s="216"/>
      <c r="Q1755" s="217"/>
      <c r="R1755" s="217"/>
      <c r="S1755" s="214"/>
      <c r="T1755" s="214"/>
    </row>
    <row r="1756" spans="1:20" s="28" customFormat="1">
      <c r="A1756" s="211"/>
      <c r="B1756" s="212"/>
      <c r="C1756" s="213"/>
      <c r="D1756" s="214"/>
      <c r="E1756" s="215"/>
      <c r="F1756" s="214"/>
      <c r="G1756" s="214"/>
      <c r="H1756" s="215"/>
      <c r="I1756" s="216"/>
      <c r="J1756" s="216"/>
      <c r="K1756" s="216"/>
      <c r="L1756" s="216"/>
      <c r="M1756" s="216"/>
      <c r="N1756" s="216"/>
      <c r="O1756" s="216"/>
      <c r="P1756" s="216"/>
      <c r="Q1756" s="217"/>
      <c r="R1756" s="217"/>
      <c r="S1756" s="214"/>
      <c r="T1756" s="214"/>
    </row>
    <row r="1757" spans="1:20" s="28" customFormat="1">
      <c r="A1757" s="211"/>
      <c r="B1757" s="212"/>
      <c r="C1757" s="213"/>
      <c r="D1757" s="214"/>
      <c r="E1757" s="215"/>
      <c r="F1757" s="214"/>
      <c r="G1757" s="214"/>
      <c r="H1757" s="215"/>
      <c r="I1757" s="216"/>
      <c r="J1757" s="216"/>
      <c r="K1757" s="216"/>
      <c r="L1757" s="216"/>
      <c r="M1757" s="216"/>
      <c r="N1757" s="216"/>
      <c r="O1757" s="216"/>
      <c r="P1757" s="216"/>
      <c r="Q1757" s="217"/>
      <c r="R1757" s="217"/>
      <c r="S1757" s="214"/>
      <c r="T1757" s="214"/>
    </row>
    <row r="1758" spans="1:20" s="28" customFormat="1">
      <c r="A1758" s="211"/>
      <c r="B1758" s="212"/>
      <c r="C1758" s="213"/>
      <c r="D1758" s="214"/>
      <c r="E1758" s="215"/>
      <c r="F1758" s="214"/>
      <c r="G1758" s="214"/>
      <c r="H1758" s="215"/>
      <c r="I1758" s="216"/>
      <c r="J1758" s="216"/>
      <c r="K1758" s="216"/>
      <c r="L1758" s="216"/>
      <c r="M1758" s="216"/>
      <c r="N1758" s="216"/>
      <c r="O1758" s="216"/>
      <c r="P1758" s="216"/>
      <c r="Q1758" s="217"/>
      <c r="R1758" s="217"/>
      <c r="S1758" s="214"/>
      <c r="T1758" s="214"/>
    </row>
    <row r="1759" spans="1:20" s="28" customFormat="1">
      <c r="A1759" s="211"/>
      <c r="B1759" s="212"/>
      <c r="C1759" s="213"/>
      <c r="D1759" s="214"/>
      <c r="E1759" s="215"/>
      <c r="F1759" s="214"/>
      <c r="G1759" s="214"/>
      <c r="H1759" s="215"/>
      <c r="I1759" s="216"/>
      <c r="J1759" s="216"/>
      <c r="K1759" s="216"/>
      <c r="L1759" s="216"/>
      <c r="M1759" s="216"/>
      <c r="N1759" s="216"/>
      <c r="O1759" s="216"/>
      <c r="P1759" s="216"/>
      <c r="Q1759" s="217"/>
      <c r="R1759" s="217"/>
      <c r="S1759" s="214"/>
      <c r="T1759" s="214"/>
    </row>
    <row r="1760" spans="1:20" s="28" customFormat="1">
      <c r="A1760" s="211"/>
      <c r="B1760" s="212"/>
      <c r="C1760" s="213"/>
      <c r="D1760" s="214"/>
      <c r="E1760" s="215"/>
      <c r="F1760" s="214"/>
      <c r="G1760" s="214"/>
      <c r="H1760" s="215"/>
      <c r="I1760" s="216"/>
      <c r="J1760" s="216"/>
      <c r="K1760" s="216"/>
      <c r="L1760" s="216"/>
      <c r="M1760" s="216"/>
      <c r="N1760" s="216"/>
      <c r="O1760" s="216"/>
      <c r="P1760" s="216"/>
      <c r="Q1760" s="217"/>
      <c r="R1760" s="217"/>
      <c r="S1760" s="214"/>
      <c r="T1760" s="214"/>
    </row>
    <row r="1761" spans="1:20" s="28" customFormat="1">
      <c r="A1761" s="211"/>
      <c r="B1761" s="212"/>
      <c r="C1761" s="213"/>
      <c r="D1761" s="214"/>
      <c r="E1761" s="215"/>
      <c r="F1761" s="214"/>
      <c r="G1761" s="214"/>
      <c r="H1761" s="215"/>
      <c r="I1761" s="216"/>
      <c r="J1761" s="216"/>
      <c r="K1761" s="216"/>
      <c r="L1761" s="216"/>
      <c r="M1761" s="216"/>
      <c r="N1761" s="216"/>
      <c r="O1761" s="216"/>
      <c r="P1761" s="216"/>
      <c r="Q1761" s="217"/>
      <c r="R1761" s="217"/>
      <c r="S1761" s="214"/>
      <c r="T1761" s="214"/>
    </row>
    <row r="1762" spans="1:20" s="28" customFormat="1">
      <c r="A1762" s="211"/>
      <c r="B1762" s="212"/>
      <c r="C1762" s="213"/>
      <c r="D1762" s="214"/>
      <c r="E1762" s="215"/>
      <c r="F1762" s="214"/>
      <c r="G1762" s="214"/>
      <c r="H1762" s="215"/>
      <c r="I1762" s="216"/>
      <c r="J1762" s="216"/>
      <c r="K1762" s="216"/>
      <c r="L1762" s="216"/>
      <c r="M1762" s="216"/>
      <c r="N1762" s="216"/>
      <c r="O1762" s="216"/>
      <c r="P1762" s="216"/>
      <c r="Q1762" s="217"/>
      <c r="R1762" s="217"/>
      <c r="S1762" s="214"/>
      <c r="T1762" s="214"/>
    </row>
    <row r="1763" spans="1:20" s="28" customFormat="1">
      <c r="A1763" s="211"/>
      <c r="B1763" s="212"/>
      <c r="C1763" s="213"/>
      <c r="D1763" s="214"/>
      <c r="E1763" s="215"/>
      <c r="F1763" s="214"/>
      <c r="G1763" s="214"/>
      <c r="H1763" s="215"/>
      <c r="I1763" s="216"/>
      <c r="J1763" s="216"/>
      <c r="K1763" s="216"/>
      <c r="L1763" s="216"/>
      <c r="M1763" s="216"/>
      <c r="N1763" s="216"/>
      <c r="O1763" s="216"/>
      <c r="P1763" s="216"/>
      <c r="Q1763" s="217"/>
      <c r="R1763" s="217"/>
      <c r="S1763" s="214"/>
      <c r="T1763" s="214"/>
    </row>
    <row r="1764" spans="1:20" s="28" customFormat="1">
      <c r="A1764" s="211"/>
      <c r="B1764" s="212"/>
      <c r="C1764" s="213"/>
      <c r="D1764" s="214"/>
      <c r="E1764" s="215"/>
      <c r="F1764" s="214"/>
      <c r="G1764" s="214"/>
      <c r="H1764" s="215"/>
      <c r="I1764" s="216"/>
      <c r="J1764" s="216"/>
      <c r="K1764" s="216"/>
      <c r="L1764" s="216"/>
      <c r="M1764" s="216"/>
      <c r="N1764" s="216"/>
      <c r="O1764" s="216"/>
      <c r="P1764" s="216"/>
      <c r="Q1764" s="217"/>
      <c r="R1764" s="217"/>
      <c r="S1764" s="214"/>
      <c r="T1764" s="214"/>
    </row>
    <row r="1765" spans="1:20" s="28" customFormat="1">
      <c r="A1765" s="211"/>
      <c r="B1765" s="212"/>
      <c r="C1765" s="213"/>
      <c r="D1765" s="214"/>
      <c r="E1765" s="215"/>
      <c r="F1765" s="214"/>
      <c r="G1765" s="214"/>
      <c r="H1765" s="215"/>
      <c r="I1765" s="216"/>
      <c r="J1765" s="216"/>
      <c r="K1765" s="216"/>
      <c r="L1765" s="216"/>
      <c r="M1765" s="216"/>
      <c r="N1765" s="216"/>
      <c r="O1765" s="216"/>
      <c r="P1765" s="216"/>
      <c r="Q1765" s="217"/>
      <c r="R1765" s="217"/>
      <c r="S1765" s="214"/>
      <c r="T1765" s="214"/>
    </row>
    <row r="1766" spans="1:20" s="28" customFormat="1">
      <c r="A1766" s="211"/>
      <c r="B1766" s="212"/>
      <c r="C1766" s="213"/>
      <c r="D1766" s="214"/>
      <c r="E1766" s="215"/>
      <c r="F1766" s="214"/>
      <c r="G1766" s="214"/>
      <c r="H1766" s="215"/>
      <c r="I1766" s="216"/>
      <c r="J1766" s="216"/>
      <c r="K1766" s="216"/>
      <c r="L1766" s="216"/>
      <c r="M1766" s="216"/>
      <c r="N1766" s="216"/>
      <c r="O1766" s="216"/>
      <c r="P1766" s="216"/>
      <c r="Q1766" s="217"/>
      <c r="R1766" s="217"/>
      <c r="S1766" s="214"/>
      <c r="T1766" s="214"/>
    </row>
    <row r="1767" spans="1:20" s="28" customFormat="1">
      <c r="A1767" s="211"/>
      <c r="B1767" s="212"/>
      <c r="C1767" s="213"/>
      <c r="D1767" s="214"/>
      <c r="E1767" s="215"/>
      <c r="F1767" s="214"/>
      <c r="G1767" s="214"/>
      <c r="H1767" s="215"/>
      <c r="I1767" s="216"/>
      <c r="J1767" s="216"/>
      <c r="K1767" s="216"/>
      <c r="L1767" s="216"/>
      <c r="M1767" s="216"/>
      <c r="N1767" s="216"/>
      <c r="O1767" s="216"/>
      <c r="P1767" s="216"/>
      <c r="Q1767" s="217"/>
      <c r="R1767" s="217"/>
      <c r="S1767" s="214"/>
      <c r="T1767" s="214"/>
    </row>
    <row r="1768" spans="1:20" s="28" customFormat="1">
      <c r="A1768" s="211"/>
      <c r="B1768" s="212"/>
      <c r="C1768" s="213"/>
      <c r="D1768" s="214"/>
      <c r="E1768" s="215"/>
      <c r="F1768" s="214"/>
      <c r="G1768" s="214"/>
      <c r="H1768" s="215"/>
      <c r="I1768" s="216"/>
      <c r="J1768" s="216"/>
      <c r="K1768" s="216"/>
      <c r="L1768" s="216"/>
      <c r="M1768" s="216"/>
      <c r="N1768" s="216"/>
      <c r="O1768" s="216"/>
      <c r="P1768" s="216"/>
      <c r="Q1768" s="217"/>
      <c r="R1768" s="217"/>
      <c r="S1768" s="214"/>
      <c r="T1768" s="214"/>
    </row>
    <row r="1769" spans="1:20" s="28" customFormat="1">
      <c r="A1769" s="211"/>
      <c r="B1769" s="212"/>
      <c r="C1769" s="213"/>
      <c r="D1769" s="214"/>
      <c r="E1769" s="215"/>
      <c r="F1769" s="214"/>
      <c r="G1769" s="214"/>
      <c r="H1769" s="215"/>
      <c r="I1769" s="216"/>
      <c r="J1769" s="216"/>
      <c r="K1769" s="216"/>
      <c r="L1769" s="216"/>
      <c r="M1769" s="216"/>
      <c r="N1769" s="216"/>
      <c r="O1769" s="216"/>
      <c r="P1769" s="216"/>
      <c r="Q1769" s="217"/>
      <c r="R1769" s="217"/>
      <c r="S1769" s="214"/>
      <c r="T1769" s="214"/>
    </row>
    <row r="1770" spans="1:20" s="28" customFormat="1">
      <c r="A1770" s="211"/>
      <c r="B1770" s="212"/>
      <c r="C1770" s="213"/>
      <c r="D1770" s="214"/>
      <c r="E1770" s="215"/>
      <c r="F1770" s="214"/>
      <c r="G1770" s="214"/>
      <c r="H1770" s="215"/>
      <c r="I1770" s="216"/>
      <c r="J1770" s="216"/>
      <c r="K1770" s="216"/>
      <c r="L1770" s="216"/>
      <c r="M1770" s="216"/>
      <c r="N1770" s="216"/>
      <c r="O1770" s="216"/>
      <c r="P1770" s="216"/>
      <c r="Q1770" s="217"/>
      <c r="R1770" s="217"/>
      <c r="S1770" s="214"/>
      <c r="T1770" s="214"/>
    </row>
    <row r="1771" spans="1:20" s="28" customFormat="1">
      <c r="A1771" s="211"/>
      <c r="B1771" s="212"/>
      <c r="C1771" s="213"/>
      <c r="D1771" s="214"/>
      <c r="E1771" s="215"/>
      <c r="F1771" s="214"/>
      <c r="G1771" s="214"/>
      <c r="H1771" s="215"/>
      <c r="I1771" s="216"/>
      <c r="J1771" s="216"/>
      <c r="K1771" s="216"/>
      <c r="L1771" s="216"/>
      <c r="M1771" s="216"/>
      <c r="N1771" s="216"/>
      <c r="O1771" s="216"/>
      <c r="P1771" s="216"/>
      <c r="Q1771" s="217"/>
      <c r="R1771" s="217"/>
      <c r="S1771" s="214"/>
      <c r="T1771" s="214"/>
    </row>
    <row r="1772" spans="1:20" s="28" customFormat="1">
      <c r="A1772" s="211"/>
      <c r="B1772" s="212"/>
      <c r="C1772" s="213"/>
      <c r="D1772" s="214"/>
      <c r="E1772" s="215"/>
      <c r="F1772" s="214"/>
      <c r="G1772" s="214"/>
      <c r="H1772" s="215"/>
      <c r="I1772" s="216"/>
      <c r="J1772" s="216"/>
      <c r="K1772" s="216"/>
      <c r="L1772" s="216"/>
      <c r="M1772" s="216"/>
      <c r="N1772" s="216"/>
      <c r="O1772" s="216"/>
      <c r="P1772" s="216"/>
      <c r="Q1772" s="217"/>
      <c r="R1772" s="217"/>
      <c r="S1772" s="214"/>
      <c r="T1772" s="214"/>
    </row>
    <row r="1773" spans="1:20" s="28" customFormat="1">
      <c r="A1773" s="211"/>
      <c r="B1773" s="212"/>
      <c r="C1773" s="213"/>
      <c r="D1773" s="214"/>
      <c r="E1773" s="215"/>
      <c r="F1773" s="214"/>
      <c r="G1773" s="214"/>
      <c r="H1773" s="215"/>
      <c r="I1773" s="216"/>
      <c r="J1773" s="216"/>
      <c r="K1773" s="216"/>
      <c r="L1773" s="216"/>
      <c r="M1773" s="216"/>
      <c r="N1773" s="216"/>
      <c r="O1773" s="216"/>
      <c r="P1773" s="216"/>
      <c r="Q1773" s="217"/>
      <c r="R1773" s="217"/>
      <c r="S1773" s="214"/>
      <c r="T1773" s="214"/>
    </row>
    <row r="1774" spans="1:20" s="28" customFormat="1">
      <c r="A1774" s="211"/>
      <c r="B1774" s="212"/>
      <c r="C1774" s="213"/>
      <c r="D1774" s="214"/>
      <c r="E1774" s="215"/>
      <c r="F1774" s="214"/>
      <c r="G1774" s="214"/>
      <c r="H1774" s="215"/>
      <c r="I1774" s="216"/>
      <c r="J1774" s="216"/>
      <c r="K1774" s="216"/>
      <c r="L1774" s="216"/>
      <c r="M1774" s="216"/>
      <c r="N1774" s="216"/>
      <c r="O1774" s="216"/>
      <c r="P1774" s="216"/>
      <c r="Q1774" s="217"/>
      <c r="R1774" s="217"/>
      <c r="S1774" s="214"/>
      <c r="T1774" s="214"/>
    </row>
    <row r="1775" spans="1:20" s="28" customFormat="1">
      <c r="A1775" s="211"/>
      <c r="B1775" s="212"/>
      <c r="C1775" s="213"/>
      <c r="D1775" s="214"/>
      <c r="E1775" s="215"/>
      <c r="F1775" s="214"/>
      <c r="G1775" s="214"/>
      <c r="H1775" s="215"/>
      <c r="I1775" s="216"/>
      <c r="J1775" s="216"/>
      <c r="K1775" s="216"/>
      <c r="L1775" s="216"/>
      <c r="M1775" s="216"/>
      <c r="N1775" s="216"/>
      <c r="O1775" s="216"/>
      <c r="P1775" s="216"/>
      <c r="Q1775" s="217"/>
      <c r="R1775" s="217"/>
      <c r="S1775" s="214"/>
      <c r="T1775" s="214"/>
    </row>
    <row r="1776" spans="1:20" s="28" customFormat="1">
      <c r="A1776" s="211"/>
      <c r="B1776" s="212"/>
      <c r="C1776" s="213"/>
      <c r="D1776" s="214"/>
      <c r="E1776" s="215"/>
      <c r="F1776" s="214"/>
      <c r="G1776" s="214"/>
      <c r="H1776" s="215"/>
      <c r="I1776" s="216"/>
      <c r="J1776" s="216"/>
      <c r="K1776" s="216"/>
      <c r="L1776" s="216"/>
      <c r="M1776" s="216"/>
      <c r="N1776" s="216"/>
      <c r="O1776" s="216"/>
      <c r="P1776" s="216"/>
      <c r="Q1776" s="217"/>
      <c r="R1776" s="217"/>
      <c r="S1776" s="214"/>
      <c r="T1776" s="214"/>
    </row>
    <row r="1777" spans="1:20" s="28" customFormat="1">
      <c r="A1777" s="211"/>
      <c r="B1777" s="212"/>
      <c r="C1777" s="213"/>
      <c r="D1777" s="214"/>
      <c r="E1777" s="215"/>
      <c r="F1777" s="214"/>
      <c r="G1777" s="214"/>
      <c r="H1777" s="215"/>
      <c r="I1777" s="216"/>
      <c r="J1777" s="216"/>
      <c r="K1777" s="216"/>
      <c r="L1777" s="216"/>
      <c r="M1777" s="216"/>
      <c r="N1777" s="216"/>
      <c r="O1777" s="216"/>
      <c r="P1777" s="216"/>
      <c r="Q1777" s="217"/>
      <c r="R1777" s="217"/>
      <c r="S1777" s="214"/>
      <c r="T1777" s="214"/>
    </row>
    <row r="1778" spans="1:20" s="28" customFormat="1">
      <c r="A1778" s="211"/>
      <c r="B1778" s="212"/>
      <c r="C1778" s="213"/>
      <c r="D1778" s="214"/>
      <c r="E1778" s="215"/>
      <c r="F1778" s="214"/>
      <c r="G1778" s="214"/>
      <c r="H1778" s="215"/>
      <c r="I1778" s="216"/>
      <c r="J1778" s="216"/>
      <c r="K1778" s="216"/>
      <c r="L1778" s="216"/>
      <c r="M1778" s="216"/>
      <c r="N1778" s="216"/>
      <c r="O1778" s="216"/>
      <c r="P1778" s="216"/>
      <c r="Q1778" s="217"/>
      <c r="R1778" s="217"/>
      <c r="S1778" s="214"/>
      <c r="T1778" s="214"/>
    </row>
    <row r="1779" spans="1:20" s="28" customFormat="1">
      <c r="A1779" s="211"/>
      <c r="B1779" s="212"/>
      <c r="C1779" s="213"/>
      <c r="D1779" s="214"/>
      <c r="E1779" s="215"/>
      <c r="F1779" s="214"/>
      <c r="G1779" s="214"/>
      <c r="H1779" s="215"/>
      <c r="I1779" s="216"/>
      <c r="J1779" s="216"/>
      <c r="K1779" s="216"/>
      <c r="L1779" s="216"/>
      <c r="M1779" s="216"/>
      <c r="N1779" s="216"/>
      <c r="O1779" s="216"/>
      <c r="P1779" s="216"/>
      <c r="Q1779" s="217"/>
      <c r="R1779" s="217"/>
      <c r="S1779" s="214"/>
      <c r="T1779" s="214"/>
    </row>
    <row r="1780" spans="1:20" s="28" customFormat="1">
      <c r="A1780" s="211"/>
      <c r="B1780" s="212"/>
      <c r="C1780" s="213"/>
      <c r="D1780" s="214"/>
      <c r="E1780" s="215"/>
      <c r="F1780" s="214"/>
      <c r="G1780" s="214"/>
      <c r="H1780" s="215"/>
      <c r="I1780" s="216"/>
      <c r="J1780" s="216"/>
      <c r="K1780" s="216"/>
      <c r="L1780" s="216"/>
      <c r="M1780" s="216"/>
      <c r="N1780" s="216"/>
      <c r="O1780" s="216"/>
      <c r="P1780" s="216"/>
      <c r="Q1780" s="217"/>
      <c r="R1780" s="217"/>
      <c r="S1780" s="214"/>
      <c r="T1780" s="214"/>
    </row>
    <row r="1781" spans="1:20" s="28" customFormat="1">
      <c r="A1781" s="211"/>
      <c r="B1781" s="212"/>
      <c r="C1781" s="213"/>
      <c r="D1781" s="214"/>
      <c r="E1781" s="215"/>
      <c r="F1781" s="214"/>
      <c r="G1781" s="214"/>
      <c r="H1781" s="215"/>
      <c r="I1781" s="216"/>
      <c r="J1781" s="216"/>
      <c r="K1781" s="216"/>
      <c r="L1781" s="216"/>
      <c r="M1781" s="216"/>
      <c r="N1781" s="216"/>
      <c r="O1781" s="216"/>
      <c r="P1781" s="216"/>
      <c r="Q1781" s="217"/>
      <c r="R1781" s="217"/>
      <c r="S1781" s="214"/>
      <c r="T1781" s="214"/>
    </row>
    <row r="1782" spans="1:20" s="28" customFormat="1">
      <c r="A1782" s="211"/>
      <c r="B1782" s="212"/>
      <c r="C1782" s="213"/>
      <c r="D1782" s="214"/>
      <c r="E1782" s="215"/>
      <c r="F1782" s="214"/>
      <c r="G1782" s="214"/>
      <c r="H1782" s="215"/>
      <c r="I1782" s="216"/>
      <c r="J1782" s="216"/>
      <c r="K1782" s="216"/>
      <c r="L1782" s="216"/>
      <c r="M1782" s="216"/>
      <c r="N1782" s="216"/>
      <c r="O1782" s="216"/>
      <c r="P1782" s="216"/>
      <c r="Q1782" s="217"/>
      <c r="R1782" s="217"/>
      <c r="S1782" s="214"/>
      <c r="T1782" s="214"/>
    </row>
    <row r="1783" spans="1:20" s="28" customFormat="1">
      <c r="A1783" s="211"/>
      <c r="B1783" s="212"/>
      <c r="C1783" s="213"/>
      <c r="D1783" s="214"/>
      <c r="E1783" s="215"/>
      <c r="F1783" s="214"/>
      <c r="G1783" s="214"/>
      <c r="H1783" s="215"/>
      <c r="I1783" s="216"/>
      <c r="J1783" s="216"/>
      <c r="K1783" s="216"/>
      <c r="L1783" s="216"/>
      <c r="M1783" s="216"/>
      <c r="N1783" s="216"/>
      <c r="O1783" s="216"/>
      <c r="P1783" s="216"/>
      <c r="Q1783" s="217"/>
      <c r="R1783" s="217"/>
      <c r="S1783" s="214"/>
      <c r="T1783" s="214"/>
    </row>
    <row r="1784" spans="1:20" s="28" customFormat="1">
      <c r="A1784" s="211"/>
      <c r="B1784" s="212"/>
      <c r="C1784" s="213"/>
      <c r="D1784" s="214"/>
      <c r="E1784" s="215"/>
      <c r="F1784" s="214"/>
      <c r="G1784" s="214"/>
      <c r="H1784" s="215"/>
      <c r="I1784" s="216"/>
      <c r="J1784" s="216"/>
      <c r="K1784" s="216"/>
      <c r="L1784" s="216"/>
      <c r="M1784" s="216"/>
      <c r="N1784" s="216"/>
      <c r="O1784" s="216"/>
      <c r="P1784" s="216"/>
      <c r="Q1784" s="217"/>
      <c r="R1784" s="217"/>
      <c r="S1784" s="214"/>
      <c r="T1784" s="214"/>
    </row>
    <row r="1785" spans="1:20" s="28" customFormat="1">
      <c r="A1785" s="211"/>
      <c r="B1785" s="212"/>
      <c r="C1785" s="213"/>
      <c r="D1785" s="214"/>
      <c r="E1785" s="215"/>
      <c r="F1785" s="214"/>
      <c r="G1785" s="214"/>
      <c r="H1785" s="215"/>
      <c r="I1785" s="216"/>
      <c r="J1785" s="216"/>
      <c r="K1785" s="216"/>
      <c r="L1785" s="216"/>
      <c r="M1785" s="216"/>
      <c r="N1785" s="216"/>
      <c r="O1785" s="216"/>
      <c r="P1785" s="216"/>
      <c r="Q1785" s="217"/>
      <c r="R1785" s="217"/>
      <c r="S1785" s="214"/>
      <c r="T1785" s="214"/>
    </row>
    <row r="1786" spans="1:20" s="28" customFormat="1">
      <c r="A1786" s="211"/>
      <c r="B1786" s="212"/>
      <c r="C1786" s="213"/>
      <c r="D1786" s="214"/>
      <c r="E1786" s="215"/>
      <c r="F1786" s="214"/>
      <c r="G1786" s="214"/>
      <c r="H1786" s="215"/>
      <c r="I1786" s="216"/>
      <c r="J1786" s="216"/>
      <c r="K1786" s="216"/>
      <c r="L1786" s="216"/>
      <c r="M1786" s="216"/>
      <c r="N1786" s="216"/>
      <c r="O1786" s="216"/>
      <c r="P1786" s="216"/>
      <c r="Q1786" s="217"/>
      <c r="R1786" s="217"/>
      <c r="S1786" s="214"/>
      <c r="T1786" s="214"/>
    </row>
    <row r="1787" spans="1:20" s="28" customFormat="1">
      <c r="A1787" s="211"/>
      <c r="B1787" s="212"/>
      <c r="C1787" s="213"/>
      <c r="D1787" s="214"/>
      <c r="E1787" s="215"/>
      <c r="F1787" s="214"/>
      <c r="G1787" s="214"/>
      <c r="H1787" s="215"/>
      <c r="I1787" s="216"/>
      <c r="J1787" s="216"/>
      <c r="K1787" s="216"/>
      <c r="L1787" s="216"/>
      <c r="M1787" s="216"/>
      <c r="N1787" s="216"/>
      <c r="O1787" s="216"/>
      <c r="P1787" s="216"/>
      <c r="Q1787" s="217"/>
      <c r="R1787" s="217"/>
      <c r="S1787" s="214"/>
      <c r="T1787" s="214"/>
    </row>
    <row r="1788" spans="1:20" s="28" customFormat="1">
      <c r="A1788" s="211"/>
      <c r="B1788" s="212"/>
      <c r="C1788" s="213"/>
      <c r="D1788" s="214"/>
      <c r="E1788" s="215"/>
      <c r="F1788" s="214"/>
      <c r="G1788" s="214"/>
      <c r="H1788" s="215"/>
      <c r="I1788" s="216"/>
      <c r="J1788" s="216"/>
      <c r="K1788" s="216"/>
      <c r="L1788" s="216"/>
      <c r="M1788" s="216"/>
      <c r="N1788" s="216"/>
      <c r="O1788" s="216"/>
      <c r="P1788" s="216"/>
      <c r="Q1788" s="217"/>
      <c r="R1788" s="217"/>
      <c r="S1788" s="214"/>
      <c r="T1788" s="214"/>
    </row>
    <row r="1789" spans="1:20" s="28" customFormat="1">
      <c r="A1789" s="211"/>
      <c r="B1789" s="212"/>
      <c r="C1789" s="213"/>
      <c r="D1789" s="214"/>
      <c r="E1789" s="215"/>
      <c r="F1789" s="214"/>
      <c r="G1789" s="214"/>
      <c r="H1789" s="215"/>
      <c r="I1789" s="216"/>
      <c r="J1789" s="216"/>
      <c r="K1789" s="216"/>
      <c r="L1789" s="216"/>
      <c r="M1789" s="216"/>
      <c r="N1789" s="216"/>
      <c r="O1789" s="216"/>
      <c r="P1789" s="216"/>
      <c r="Q1789" s="217"/>
      <c r="R1789" s="217"/>
      <c r="S1789" s="214"/>
      <c r="T1789" s="214"/>
    </row>
    <row r="1790" spans="1:20" s="28" customFormat="1">
      <c r="A1790" s="211"/>
      <c r="B1790" s="212"/>
      <c r="C1790" s="213"/>
      <c r="D1790" s="214"/>
      <c r="E1790" s="215"/>
      <c r="F1790" s="214"/>
      <c r="G1790" s="214"/>
      <c r="H1790" s="215"/>
      <c r="I1790" s="216"/>
      <c r="J1790" s="216"/>
      <c r="K1790" s="216"/>
      <c r="L1790" s="216"/>
      <c r="M1790" s="216"/>
      <c r="N1790" s="216"/>
      <c r="O1790" s="216"/>
      <c r="P1790" s="216"/>
      <c r="Q1790" s="217"/>
      <c r="R1790" s="217"/>
      <c r="S1790" s="214"/>
      <c r="T1790" s="214"/>
    </row>
    <row r="1791" spans="1:20" s="28" customFormat="1">
      <c r="A1791" s="211"/>
      <c r="B1791" s="212"/>
      <c r="C1791" s="213"/>
      <c r="D1791" s="214"/>
      <c r="E1791" s="215"/>
      <c r="F1791" s="214"/>
      <c r="G1791" s="214"/>
      <c r="H1791" s="215"/>
      <c r="I1791" s="216"/>
      <c r="J1791" s="216"/>
      <c r="K1791" s="216"/>
      <c r="L1791" s="216"/>
      <c r="M1791" s="216"/>
      <c r="N1791" s="216"/>
      <c r="O1791" s="216"/>
      <c r="P1791" s="216"/>
      <c r="Q1791" s="217"/>
      <c r="R1791" s="217"/>
      <c r="S1791" s="214"/>
      <c r="T1791" s="214"/>
    </row>
    <row r="1792" spans="1:20" s="28" customFormat="1">
      <c r="A1792" s="211"/>
      <c r="B1792" s="212"/>
      <c r="C1792" s="213"/>
      <c r="D1792" s="214"/>
      <c r="E1792" s="215"/>
      <c r="F1792" s="214"/>
      <c r="G1792" s="214"/>
      <c r="H1792" s="215"/>
      <c r="I1792" s="216"/>
      <c r="J1792" s="216"/>
      <c r="K1792" s="216"/>
      <c r="L1792" s="216"/>
      <c r="M1792" s="216"/>
      <c r="N1792" s="216"/>
      <c r="O1792" s="216"/>
      <c r="P1792" s="216"/>
      <c r="Q1792" s="217"/>
      <c r="R1792" s="217"/>
      <c r="S1792" s="214"/>
      <c r="T1792" s="214"/>
    </row>
    <row r="1793" spans="1:20" s="28" customFormat="1">
      <c r="A1793" s="211"/>
      <c r="B1793" s="212"/>
      <c r="C1793" s="213"/>
      <c r="D1793" s="214"/>
      <c r="E1793" s="215"/>
      <c r="F1793" s="214"/>
      <c r="G1793" s="214"/>
      <c r="H1793" s="215"/>
      <c r="I1793" s="216"/>
      <c r="J1793" s="216"/>
      <c r="K1793" s="216"/>
      <c r="L1793" s="216"/>
      <c r="M1793" s="216"/>
      <c r="N1793" s="216"/>
      <c r="O1793" s="216"/>
      <c r="P1793" s="216"/>
      <c r="Q1793" s="217"/>
      <c r="R1793" s="217"/>
      <c r="S1793" s="214"/>
      <c r="T1793" s="214"/>
    </row>
    <row r="1794" spans="1:20" s="28" customFormat="1">
      <c r="A1794" s="211"/>
      <c r="B1794" s="212"/>
      <c r="C1794" s="213"/>
      <c r="D1794" s="214"/>
      <c r="E1794" s="215"/>
      <c r="F1794" s="214"/>
      <c r="G1794" s="214"/>
      <c r="H1794" s="215"/>
      <c r="I1794" s="216"/>
      <c r="J1794" s="216"/>
      <c r="K1794" s="216"/>
      <c r="L1794" s="216"/>
      <c r="M1794" s="216"/>
      <c r="N1794" s="216"/>
      <c r="O1794" s="216"/>
      <c r="P1794" s="216"/>
      <c r="Q1794" s="217"/>
      <c r="R1794" s="217"/>
      <c r="S1794" s="214"/>
      <c r="T1794" s="214"/>
    </row>
    <row r="1795" spans="1:20" s="28" customFormat="1">
      <c r="A1795" s="211"/>
      <c r="B1795" s="212"/>
      <c r="C1795" s="213"/>
      <c r="D1795" s="214"/>
      <c r="E1795" s="215"/>
      <c r="F1795" s="214"/>
      <c r="G1795" s="214"/>
      <c r="H1795" s="215"/>
      <c r="I1795" s="216"/>
      <c r="J1795" s="216"/>
      <c r="K1795" s="216"/>
      <c r="L1795" s="216"/>
      <c r="M1795" s="216"/>
      <c r="N1795" s="216"/>
      <c r="O1795" s="216"/>
      <c r="P1795" s="216"/>
      <c r="Q1795" s="217"/>
      <c r="R1795" s="217"/>
      <c r="S1795" s="214"/>
      <c r="T1795" s="214"/>
    </row>
    <row r="1796" spans="1:20" s="28" customFormat="1">
      <c r="A1796" s="211"/>
      <c r="B1796" s="212"/>
      <c r="C1796" s="213"/>
      <c r="D1796" s="214"/>
      <c r="E1796" s="215"/>
      <c r="F1796" s="214"/>
      <c r="G1796" s="214"/>
      <c r="H1796" s="215"/>
      <c r="I1796" s="216"/>
      <c r="J1796" s="216"/>
      <c r="K1796" s="216"/>
      <c r="L1796" s="216"/>
      <c r="M1796" s="216"/>
      <c r="N1796" s="216"/>
      <c r="O1796" s="216"/>
      <c r="P1796" s="216"/>
      <c r="Q1796" s="217"/>
      <c r="R1796" s="217"/>
      <c r="S1796" s="214"/>
      <c r="T1796" s="214"/>
    </row>
    <row r="1797" spans="1:20" s="28" customFormat="1">
      <c r="A1797" s="211"/>
      <c r="B1797" s="212"/>
      <c r="C1797" s="213"/>
      <c r="D1797" s="214"/>
      <c r="E1797" s="215"/>
      <c r="F1797" s="214"/>
      <c r="G1797" s="214"/>
      <c r="H1797" s="215"/>
      <c r="I1797" s="216"/>
      <c r="J1797" s="216"/>
      <c r="K1797" s="216"/>
      <c r="L1797" s="216"/>
      <c r="M1797" s="216"/>
      <c r="N1797" s="216"/>
      <c r="O1797" s="216"/>
      <c r="P1797" s="216"/>
      <c r="Q1797" s="217"/>
      <c r="R1797" s="217"/>
      <c r="S1797" s="214"/>
      <c r="T1797" s="214"/>
    </row>
    <row r="1798" spans="1:20" s="28" customFormat="1">
      <c r="A1798" s="211"/>
      <c r="B1798" s="212"/>
      <c r="C1798" s="213"/>
      <c r="D1798" s="214"/>
      <c r="E1798" s="215"/>
      <c r="F1798" s="214"/>
      <c r="G1798" s="214"/>
      <c r="H1798" s="215"/>
      <c r="I1798" s="216"/>
      <c r="J1798" s="216"/>
      <c r="K1798" s="216"/>
      <c r="L1798" s="216"/>
      <c r="M1798" s="216"/>
      <c r="N1798" s="216"/>
      <c r="O1798" s="216"/>
      <c r="P1798" s="216"/>
      <c r="Q1798" s="217"/>
      <c r="R1798" s="217"/>
      <c r="S1798" s="214"/>
      <c r="T1798" s="214"/>
    </row>
    <row r="1799" spans="1:20" s="28" customFormat="1">
      <c r="A1799" s="211"/>
      <c r="B1799" s="212"/>
      <c r="C1799" s="213"/>
      <c r="D1799" s="214"/>
      <c r="E1799" s="215"/>
      <c r="F1799" s="214"/>
      <c r="G1799" s="214"/>
      <c r="H1799" s="215"/>
      <c r="I1799" s="216"/>
      <c r="J1799" s="216"/>
      <c r="K1799" s="216"/>
      <c r="L1799" s="216"/>
      <c r="M1799" s="216"/>
      <c r="N1799" s="216"/>
      <c r="O1799" s="216"/>
      <c r="P1799" s="216"/>
      <c r="Q1799" s="217"/>
      <c r="R1799" s="217"/>
      <c r="S1799" s="214"/>
      <c r="T1799" s="214"/>
    </row>
    <row r="1800" spans="1:20" s="28" customFormat="1">
      <c r="A1800" s="211"/>
      <c r="B1800" s="212"/>
      <c r="C1800" s="213"/>
      <c r="D1800" s="214"/>
      <c r="E1800" s="215"/>
      <c r="F1800" s="214"/>
      <c r="G1800" s="214"/>
      <c r="H1800" s="215"/>
      <c r="I1800" s="216"/>
      <c r="J1800" s="216"/>
      <c r="K1800" s="216"/>
      <c r="L1800" s="216"/>
      <c r="M1800" s="216"/>
      <c r="N1800" s="216"/>
      <c r="O1800" s="216"/>
      <c r="P1800" s="216"/>
      <c r="Q1800" s="217"/>
      <c r="R1800" s="217"/>
      <c r="S1800" s="214"/>
      <c r="T1800" s="214"/>
    </row>
    <row r="1801" spans="1:20" s="28" customFormat="1">
      <c r="A1801" s="211"/>
      <c r="B1801" s="212"/>
      <c r="C1801" s="213"/>
      <c r="D1801" s="214"/>
      <c r="E1801" s="215"/>
      <c r="F1801" s="214"/>
      <c r="G1801" s="214"/>
      <c r="H1801" s="215"/>
      <c r="I1801" s="216"/>
      <c r="J1801" s="216"/>
      <c r="K1801" s="216"/>
      <c r="L1801" s="216"/>
      <c r="M1801" s="216"/>
      <c r="N1801" s="216"/>
      <c r="O1801" s="216"/>
      <c r="P1801" s="216"/>
      <c r="Q1801" s="217"/>
      <c r="R1801" s="217"/>
      <c r="S1801" s="214"/>
      <c r="T1801" s="214"/>
    </row>
    <row r="1802" spans="1:20" s="28" customFormat="1">
      <c r="A1802" s="211"/>
      <c r="B1802" s="212"/>
      <c r="C1802" s="213"/>
      <c r="D1802" s="214"/>
      <c r="E1802" s="215"/>
      <c r="F1802" s="214"/>
      <c r="G1802" s="214"/>
      <c r="H1802" s="215"/>
      <c r="I1802" s="216"/>
      <c r="J1802" s="216"/>
      <c r="K1802" s="216"/>
      <c r="L1802" s="216"/>
      <c r="M1802" s="216"/>
      <c r="N1802" s="216"/>
      <c r="O1802" s="216"/>
      <c r="P1802" s="216"/>
      <c r="Q1802" s="217"/>
      <c r="R1802" s="217"/>
      <c r="S1802" s="214"/>
      <c r="T1802" s="214"/>
    </row>
    <row r="1803" spans="1:20" s="28" customFormat="1">
      <c r="A1803" s="211"/>
      <c r="B1803" s="212"/>
      <c r="C1803" s="213"/>
      <c r="D1803" s="214"/>
      <c r="E1803" s="215"/>
      <c r="F1803" s="214"/>
      <c r="G1803" s="214"/>
      <c r="H1803" s="215"/>
      <c r="I1803" s="216"/>
      <c r="J1803" s="216"/>
      <c r="K1803" s="216"/>
      <c r="L1803" s="216"/>
      <c r="M1803" s="216"/>
      <c r="N1803" s="216"/>
      <c r="O1803" s="216"/>
      <c r="P1803" s="216"/>
      <c r="Q1803" s="217"/>
      <c r="R1803" s="217"/>
      <c r="S1803" s="214"/>
      <c r="T1803" s="214"/>
    </row>
    <row r="1804" spans="1:20" s="28" customFormat="1">
      <c r="A1804" s="211"/>
      <c r="B1804" s="212"/>
      <c r="C1804" s="213"/>
      <c r="D1804" s="214"/>
      <c r="E1804" s="215"/>
      <c r="F1804" s="214"/>
      <c r="G1804" s="214"/>
      <c r="H1804" s="215"/>
      <c r="I1804" s="216"/>
      <c r="J1804" s="216"/>
      <c r="K1804" s="216"/>
      <c r="L1804" s="216"/>
      <c r="M1804" s="216"/>
      <c r="N1804" s="216"/>
      <c r="O1804" s="216"/>
      <c r="P1804" s="216"/>
      <c r="Q1804" s="217"/>
      <c r="R1804" s="217"/>
      <c r="S1804" s="214"/>
      <c r="T1804" s="214"/>
    </row>
    <row r="1805" spans="1:20" s="28" customFormat="1">
      <c r="A1805" s="211"/>
      <c r="B1805" s="212"/>
      <c r="C1805" s="213"/>
      <c r="D1805" s="214"/>
      <c r="E1805" s="215"/>
      <c r="F1805" s="214"/>
      <c r="G1805" s="214"/>
      <c r="H1805" s="215"/>
      <c r="I1805" s="216"/>
      <c r="J1805" s="216"/>
      <c r="K1805" s="216"/>
      <c r="L1805" s="216"/>
      <c r="M1805" s="216"/>
      <c r="N1805" s="216"/>
      <c r="O1805" s="216"/>
      <c r="P1805" s="216"/>
      <c r="Q1805" s="217"/>
      <c r="R1805" s="217"/>
      <c r="S1805" s="214"/>
      <c r="T1805" s="214"/>
    </row>
    <row r="1806" spans="1:20" s="28" customFormat="1">
      <c r="A1806" s="211"/>
      <c r="B1806" s="212"/>
      <c r="C1806" s="213"/>
      <c r="D1806" s="214"/>
      <c r="E1806" s="215"/>
      <c r="F1806" s="214"/>
      <c r="G1806" s="214"/>
      <c r="H1806" s="215"/>
      <c r="I1806" s="216"/>
      <c r="J1806" s="216"/>
      <c r="K1806" s="216"/>
      <c r="L1806" s="216"/>
      <c r="M1806" s="216"/>
      <c r="N1806" s="216"/>
      <c r="O1806" s="216"/>
      <c r="P1806" s="216"/>
      <c r="Q1806" s="217"/>
      <c r="R1806" s="217"/>
      <c r="S1806" s="214"/>
      <c r="T1806" s="214"/>
    </row>
    <row r="1807" spans="1:20" s="28" customFormat="1">
      <c r="A1807" s="211"/>
      <c r="B1807" s="212"/>
      <c r="C1807" s="213"/>
      <c r="D1807" s="214"/>
      <c r="E1807" s="215"/>
      <c r="F1807" s="214"/>
      <c r="G1807" s="214"/>
      <c r="H1807" s="215"/>
      <c r="I1807" s="216"/>
      <c r="J1807" s="216"/>
      <c r="K1807" s="216"/>
      <c r="L1807" s="216"/>
      <c r="M1807" s="216"/>
      <c r="N1807" s="216"/>
      <c r="O1807" s="216"/>
      <c r="P1807" s="216"/>
      <c r="Q1807" s="217"/>
      <c r="R1807" s="217"/>
      <c r="S1807" s="214"/>
      <c r="T1807" s="214"/>
    </row>
    <row r="1808" spans="1:20" s="28" customFormat="1">
      <c r="A1808" s="211"/>
      <c r="B1808" s="212"/>
      <c r="C1808" s="213"/>
      <c r="D1808" s="214"/>
      <c r="E1808" s="215"/>
      <c r="F1808" s="214"/>
      <c r="G1808" s="214"/>
      <c r="H1808" s="215"/>
      <c r="I1808" s="216"/>
      <c r="J1808" s="216"/>
      <c r="K1808" s="216"/>
      <c r="L1808" s="216"/>
      <c r="M1808" s="216"/>
      <c r="N1808" s="216"/>
      <c r="O1808" s="216"/>
      <c r="P1808" s="216"/>
      <c r="Q1808" s="217"/>
      <c r="R1808" s="217"/>
      <c r="S1808" s="214"/>
      <c r="T1808" s="214"/>
    </row>
    <row r="1809" spans="1:20" s="28" customFormat="1">
      <c r="A1809" s="211"/>
      <c r="B1809" s="212"/>
      <c r="C1809" s="213"/>
      <c r="D1809" s="214"/>
      <c r="E1809" s="215"/>
      <c r="F1809" s="214"/>
      <c r="G1809" s="214"/>
      <c r="H1809" s="215"/>
      <c r="I1809" s="216"/>
      <c r="J1809" s="216"/>
      <c r="K1809" s="216"/>
      <c r="L1809" s="216"/>
      <c r="M1809" s="216"/>
      <c r="N1809" s="216"/>
      <c r="O1809" s="216"/>
      <c r="P1809" s="216"/>
      <c r="Q1809" s="217"/>
      <c r="R1809" s="217"/>
      <c r="S1809" s="214"/>
      <c r="T1809" s="214"/>
    </row>
    <row r="1810" spans="1:20" s="28" customFormat="1">
      <c r="A1810" s="211"/>
      <c r="B1810" s="212"/>
      <c r="C1810" s="213"/>
      <c r="D1810" s="214"/>
      <c r="E1810" s="215"/>
      <c r="F1810" s="214"/>
      <c r="G1810" s="214"/>
      <c r="H1810" s="215"/>
      <c r="I1810" s="216"/>
      <c r="J1810" s="216"/>
      <c r="K1810" s="216"/>
      <c r="L1810" s="216"/>
      <c r="M1810" s="216"/>
      <c r="N1810" s="216"/>
      <c r="O1810" s="216"/>
      <c r="P1810" s="216"/>
      <c r="Q1810" s="217"/>
      <c r="R1810" s="217"/>
      <c r="S1810" s="214"/>
      <c r="T1810" s="214"/>
    </row>
    <row r="1811" spans="1:20" s="28" customFormat="1">
      <c r="A1811" s="211"/>
      <c r="B1811" s="212"/>
      <c r="C1811" s="213"/>
      <c r="D1811" s="214"/>
      <c r="E1811" s="215"/>
      <c r="F1811" s="214"/>
      <c r="G1811" s="214"/>
      <c r="H1811" s="215"/>
      <c r="I1811" s="216"/>
      <c r="J1811" s="216"/>
      <c r="K1811" s="216"/>
      <c r="L1811" s="216"/>
      <c r="M1811" s="216"/>
      <c r="N1811" s="216"/>
      <c r="O1811" s="216"/>
      <c r="P1811" s="216"/>
      <c r="Q1811" s="217"/>
      <c r="R1811" s="217"/>
      <c r="S1811" s="214"/>
      <c r="T1811" s="214"/>
    </row>
    <row r="1812" spans="1:20" s="28" customFormat="1">
      <c r="A1812" s="211"/>
      <c r="B1812" s="212"/>
      <c r="C1812" s="213"/>
      <c r="D1812" s="214"/>
      <c r="E1812" s="215"/>
      <c r="F1812" s="214"/>
      <c r="G1812" s="214"/>
      <c r="H1812" s="215"/>
      <c r="I1812" s="216"/>
      <c r="J1812" s="216"/>
      <c r="K1812" s="216"/>
      <c r="L1812" s="216"/>
      <c r="M1812" s="216"/>
      <c r="N1812" s="216"/>
      <c r="O1812" s="216"/>
      <c r="P1812" s="216"/>
      <c r="Q1812" s="217"/>
      <c r="R1812" s="217"/>
      <c r="S1812" s="214"/>
      <c r="T1812" s="214"/>
    </row>
    <row r="1813" spans="1:20" s="28" customFormat="1">
      <c r="A1813" s="211"/>
      <c r="B1813" s="212"/>
      <c r="C1813" s="213"/>
      <c r="D1813" s="214"/>
      <c r="E1813" s="215"/>
      <c r="F1813" s="214"/>
      <c r="G1813" s="214"/>
      <c r="H1813" s="215"/>
      <c r="I1813" s="216"/>
      <c r="J1813" s="216"/>
      <c r="K1813" s="216"/>
      <c r="L1813" s="216"/>
      <c r="M1813" s="216"/>
      <c r="N1813" s="216"/>
      <c r="O1813" s="216"/>
      <c r="P1813" s="216"/>
      <c r="Q1813" s="217"/>
      <c r="R1813" s="217"/>
      <c r="S1813" s="214"/>
      <c r="T1813" s="214"/>
    </row>
    <row r="1814" spans="1:20" s="28" customFormat="1">
      <c r="A1814" s="211"/>
      <c r="B1814" s="212"/>
      <c r="C1814" s="213"/>
      <c r="D1814" s="214"/>
      <c r="E1814" s="215"/>
      <c r="F1814" s="214"/>
      <c r="G1814" s="214"/>
      <c r="H1814" s="215"/>
      <c r="I1814" s="216"/>
      <c r="J1814" s="216"/>
      <c r="K1814" s="216"/>
      <c r="L1814" s="216"/>
      <c r="M1814" s="216"/>
      <c r="N1814" s="216"/>
      <c r="O1814" s="216"/>
      <c r="P1814" s="216"/>
      <c r="Q1814" s="217"/>
      <c r="R1814" s="217"/>
      <c r="S1814" s="214"/>
      <c r="T1814" s="214"/>
    </row>
    <row r="1815" spans="1:20" s="28" customFormat="1">
      <c r="A1815" s="211"/>
      <c r="B1815" s="212"/>
      <c r="C1815" s="213"/>
      <c r="D1815" s="214"/>
      <c r="E1815" s="215"/>
      <c r="F1815" s="214"/>
      <c r="G1815" s="214"/>
      <c r="H1815" s="215"/>
      <c r="I1815" s="216"/>
      <c r="J1815" s="216"/>
      <c r="K1815" s="216"/>
      <c r="L1815" s="216"/>
      <c r="M1815" s="216"/>
      <c r="N1815" s="216"/>
      <c r="O1815" s="216"/>
      <c r="P1815" s="216"/>
      <c r="Q1815" s="217"/>
      <c r="R1815" s="217"/>
      <c r="S1815" s="214"/>
      <c r="T1815" s="214"/>
    </row>
    <row r="1816" spans="1:20" s="28" customFormat="1">
      <c r="A1816" s="211"/>
      <c r="B1816" s="212"/>
      <c r="C1816" s="213"/>
      <c r="D1816" s="214"/>
      <c r="E1816" s="215"/>
      <c r="F1816" s="214"/>
      <c r="G1816" s="214"/>
      <c r="H1816" s="215"/>
      <c r="I1816" s="216"/>
      <c r="J1816" s="216"/>
      <c r="K1816" s="216"/>
      <c r="L1816" s="216"/>
      <c r="M1816" s="216"/>
      <c r="N1816" s="216"/>
      <c r="O1816" s="216"/>
      <c r="P1816" s="216"/>
      <c r="Q1816" s="217"/>
      <c r="R1816" s="217"/>
      <c r="S1816" s="214"/>
      <c r="T1816" s="214"/>
    </row>
    <row r="1817" spans="1:20" s="28" customFormat="1">
      <c r="A1817" s="211"/>
      <c r="B1817" s="212"/>
      <c r="C1817" s="213"/>
      <c r="D1817" s="214"/>
      <c r="E1817" s="215"/>
      <c r="F1817" s="214"/>
      <c r="G1817" s="214"/>
      <c r="H1817" s="215"/>
      <c r="I1817" s="216"/>
      <c r="J1817" s="216"/>
      <c r="K1817" s="216"/>
      <c r="L1817" s="216"/>
      <c r="M1817" s="216"/>
      <c r="N1817" s="216"/>
      <c r="O1817" s="216"/>
      <c r="P1817" s="216"/>
      <c r="Q1817" s="217"/>
      <c r="R1817" s="217"/>
      <c r="S1817" s="214"/>
      <c r="T1817" s="214"/>
    </row>
    <row r="1818" spans="1:20" s="28" customFormat="1">
      <c r="A1818" s="211"/>
      <c r="B1818" s="212"/>
      <c r="C1818" s="213"/>
      <c r="D1818" s="214"/>
      <c r="E1818" s="215"/>
      <c r="F1818" s="214"/>
      <c r="G1818" s="214"/>
      <c r="H1818" s="215"/>
      <c r="I1818" s="216"/>
      <c r="J1818" s="216"/>
      <c r="K1818" s="216"/>
      <c r="L1818" s="216"/>
      <c r="M1818" s="216"/>
      <c r="N1818" s="216"/>
      <c r="O1818" s="216"/>
      <c r="P1818" s="216"/>
      <c r="Q1818" s="217"/>
      <c r="R1818" s="217"/>
      <c r="S1818" s="214"/>
      <c r="T1818" s="214"/>
    </row>
    <row r="1819" spans="1:20" s="28" customFormat="1">
      <c r="A1819" s="211"/>
      <c r="B1819" s="212"/>
      <c r="C1819" s="213"/>
      <c r="D1819" s="214"/>
      <c r="E1819" s="215"/>
      <c r="F1819" s="214"/>
      <c r="G1819" s="214"/>
      <c r="H1819" s="215"/>
      <c r="I1819" s="216"/>
      <c r="J1819" s="216"/>
      <c r="K1819" s="216"/>
      <c r="L1819" s="216"/>
      <c r="M1819" s="216"/>
      <c r="N1819" s="216"/>
      <c r="O1819" s="216"/>
      <c r="P1819" s="216"/>
      <c r="Q1819" s="217"/>
      <c r="R1819" s="217"/>
      <c r="S1819" s="214"/>
      <c r="T1819" s="214"/>
    </row>
    <row r="1820" spans="1:20" s="28" customFormat="1">
      <c r="A1820" s="211"/>
      <c r="B1820" s="212"/>
      <c r="C1820" s="213"/>
      <c r="D1820" s="214"/>
      <c r="E1820" s="215"/>
      <c r="F1820" s="214"/>
      <c r="G1820" s="214"/>
      <c r="H1820" s="215"/>
      <c r="I1820" s="216"/>
      <c r="J1820" s="216"/>
      <c r="K1820" s="216"/>
      <c r="L1820" s="216"/>
      <c r="M1820" s="216"/>
      <c r="N1820" s="216"/>
      <c r="O1820" s="216"/>
      <c r="P1820" s="216"/>
      <c r="Q1820" s="217"/>
      <c r="R1820" s="217"/>
      <c r="S1820" s="214"/>
      <c r="T1820" s="214"/>
    </row>
    <row r="1821" spans="1:20" s="28" customFormat="1">
      <c r="A1821" s="211"/>
      <c r="B1821" s="212"/>
      <c r="C1821" s="213"/>
      <c r="D1821" s="214"/>
      <c r="E1821" s="215"/>
      <c r="F1821" s="214"/>
      <c r="G1821" s="214"/>
      <c r="H1821" s="215"/>
      <c r="I1821" s="216"/>
      <c r="J1821" s="216"/>
      <c r="K1821" s="216"/>
      <c r="L1821" s="216"/>
      <c r="M1821" s="216"/>
      <c r="N1821" s="216"/>
      <c r="O1821" s="216"/>
      <c r="P1821" s="216"/>
      <c r="Q1821" s="217"/>
      <c r="R1821" s="217"/>
      <c r="S1821" s="214"/>
      <c r="T1821" s="214"/>
    </row>
    <row r="1822" spans="1:20" s="28" customFormat="1">
      <c r="A1822" s="211"/>
      <c r="B1822" s="212"/>
      <c r="C1822" s="213"/>
      <c r="D1822" s="214"/>
      <c r="E1822" s="215"/>
      <c r="F1822" s="214"/>
      <c r="G1822" s="214"/>
      <c r="H1822" s="215"/>
      <c r="I1822" s="216"/>
      <c r="J1822" s="216"/>
      <c r="K1822" s="216"/>
      <c r="L1822" s="216"/>
      <c r="M1822" s="216"/>
      <c r="N1822" s="216"/>
      <c r="O1822" s="216"/>
      <c r="P1822" s="216"/>
      <c r="Q1822" s="217"/>
      <c r="R1822" s="217"/>
      <c r="S1822" s="214"/>
      <c r="T1822" s="214"/>
    </row>
    <row r="1823" spans="1:20" s="28" customFormat="1">
      <c r="A1823" s="211"/>
      <c r="B1823" s="212"/>
      <c r="C1823" s="213"/>
      <c r="D1823" s="214"/>
      <c r="E1823" s="215"/>
      <c r="F1823" s="214"/>
      <c r="G1823" s="214"/>
      <c r="H1823" s="215"/>
      <c r="I1823" s="216"/>
      <c r="J1823" s="216"/>
      <c r="K1823" s="216"/>
      <c r="L1823" s="216"/>
      <c r="M1823" s="216"/>
      <c r="N1823" s="216"/>
      <c r="O1823" s="216"/>
      <c r="P1823" s="216"/>
      <c r="Q1823" s="217"/>
      <c r="R1823" s="217"/>
      <c r="S1823" s="214"/>
      <c r="T1823" s="214"/>
    </row>
    <row r="1824" spans="1:20" s="28" customFormat="1">
      <c r="A1824" s="211"/>
      <c r="B1824" s="212"/>
      <c r="C1824" s="213"/>
      <c r="D1824" s="214"/>
      <c r="E1824" s="215"/>
      <c r="F1824" s="214"/>
      <c r="G1824" s="214"/>
      <c r="H1824" s="215"/>
      <c r="I1824" s="216"/>
      <c r="J1824" s="216"/>
      <c r="K1824" s="216"/>
      <c r="L1824" s="216"/>
      <c r="M1824" s="216"/>
      <c r="N1824" s="216"/>
      <c r="O1824" s="216"/>
      <c r="P1824" s="216"/>
      <c r="Q1824" s="217"/>
      <c r="R1824" s="217"/>
      <c r="S1824" s="214"/>
      <c r="T1824" s="214"/>
    </row>
    <row r="1825" spans="1:20" s="28" customFormat="1">
      <c r="A1825" s="211"/>
      <c r="B1825" s="212"/>
      <c r="C1825" s="213"/>
      <c r="D1825" s="214"/>
      <c r="E1825" s="215"/>
      <c r="F1825" s="214"/>
      <c r="G1825" s="214"/>
      <c r="H1825" s="215"/>
      <c r="I1825" s="216"/>
      <c r="J1825" s="216"/>
      <c r="K1825" s="216"/>
      <c r="L1825" s="216"/>
      <c r="M1825" s="216"/>
      <c r="N1825" s="216"/>
      <c r="O1825" s="216"/>
      <c r="P1825" s="216"/>
      <c r="Q1825" s="217"/>
      <c r="R1825" s="217"/>
      <c r="S1825" s="214"/>
      <c r="T1825" s="214"/>
    </row>
    <row r="1826" spans="1:20" s="28" customFormat="1">
      <c r="A1826" s="211"/>
      <c r="B1826" s="212"/>
      <c r="C1826" s="213"/>
      <c r="D1826" s="214"/>
      <c r="E1826" s="215"/>
      <c r="F1826" s="214"/>
      <c r="G1826" s="214"/>
      <c r="H1826" s="215"/>
      <c r="I1826" s="216"/>
      <c r="J1826" s="216"/>
      <c r="K1826" s="216"/>
      <c r="L1826" s="216"/>
      <c r="M1826" s="216"/>
      <c r="N1826" s="216"/>
      <c r="O1826" s="216"/>
      <c r="P1826" s="216"/>
      <c r="Q1826" s="217"/>
      <c r="R1826" s="217"/>
      <c r="S1826" s="214"/>
      <c r="T1826" s="214"/>
    </row>
    <row r="1827" spans="1:20" s="28" customFormat="1">
      <c r="A1827" s="211"/>
      <c r="B1827" s="212"/>
      <c r="C1827" s="213"/>
      <c r="D1827" s="214"/>
      <c r="E1827" s="215"/>
      <c r="F1827" s="214"/>
      <c r="G1827" s="214"/>
      <c r="H1827" s="215"/>
      <c r="I1827" s="216"/>
      <c r="J1827" s="216"/>
      <c r="K1827" s="216"/>
      <c r="L1827" s="216"/>
      <c r="M1827" s="216"/>
      <c r="N1827" s="216"/>
      <c r="O1827" s="216"/>
      <c r="P1827" s="216"/>
      <c r="Q1827" s="217"/>
      <c r="R1827" s="217"/>
      <c r="S1827" s="214"/>
      <c r="T1827" s="214"/>
    </row>
    <row r="1828" spans="1:20" s="28" customFormat="1">
      <c r="A1828" s="211"/>
      <c r="B1828" s="212"/>
      <c r="C1828" s="213"/>
      <c r="D1828" s="214"/>
      <c r="E1828" s="215"/>
      <c r="F1828" s="214"/>
      <c r="G1828" s="214"/>
      <c r="H1828" s="215"/>
      <c r="I1828" s="216"/>
      <c r="J1828" s="216"/>
      <c r="K1828" s="216"/>
      <c r="L1828" s="216"/>
      <c r="M1828" s="216"/>
      <c r="N1828" s="216"/>
      <c r="O1828" s="216"/>
      <c r="P1828" s="216"/>
      <c r="Q1828" s="217"/>
      <c r="R1828" s="217"/>
      <c r="S1828" s="214"/>
      <c r="T1828" s="214"/>
    </row>
    <row r="1829" spans="1:20" s="28" customFormat="1">
      <c r="A1829" s="211"/>
      <c r="B1829" s="212"/>
      <c r="C1829" s="213"/>
      <c r="D1829" s="214"/>
      <c r="E1829" s="215"/>
      <c r="F1829" s="214"/>
      <c r="G1829" s="214"/>
      <c r="H1829" s="215"/>
      <c r="I1829" s="216"/>
      <c r="J1829" s="216"/>
      <c r="K1829" s="216"/>
      <c r="L1829" s="216"/>
      <c r="M1829" s="216"/>
      <c r="N1829" s="216"/>
      <c r="O1829" s="216"/>
      <c r="P1829" s="216"/>
      <c r="Q1829" s="217"/>
      <c r="R1829" s="217"/>
      <c r="S1829" s="214"/>
      <c r="T1829" s="214"/>
    </row>
    <row r="1830" spans="1:20" s="28" customFormat="1">
      <c r="A1830" s="211"/>
      <c r="B1830" s="212"/>
      <c r="C1830" s="213"/>
      <c r="D1830" s="214"/>
      <c r="E1830" s="215"/>
      <c r="F1830" s="214"/>
      <c r="G1830" s="214"/>
      <c r="H1830" s="215"/>
      <c r="I1830" s="216"/>
      <c r="J1830" s="216"/>
      <c r="K1830" s="216"/>
      <c r="L1830" s="216"/>
      <c r="M1830" s="216"/>
      <c r="N1830" s="216"/>
      <c r="O1830" s="216"/>
      <c r="P1830" s="216"/>
      <c r="Q1830" s="217"/>
      <c r="R1830" s="217"/>
      <c r="S1830" s="214"/>
      <c r="T1830" s="214"/>
    </row>
    <row r="1831" spans="1:20" s="28" customFormat="1">
      <c r="A1831" s="211"/>
      <c r="B1831" s="212"/>
      <c r="C1831" s="213"/>
      <c r="D1831" s="214"/>
      <c r="E1831" s="215"/>
      <c r="F1831" s="214"/>
      <c r="G1831" s="214"/>
      <c r="H1831" s="215"/>
      <c r="I1831" s="216"/>
      <c r="J1831" s="216"/>
      <c r="K1831" s="216"/>
      <c r="L1831" s="216"/>
      <c r="M1831" s="216"/>
      <c r="N1831" s="216"/>
      <c r="O1831" s="216"/>
      <c r="P1831" s="216"/>
      <c r="Q1831" s="217"/>
      <c r="R1831" s="217"/>
      <c r="S1831" s="214"/>
      <c r="T1831" s="214"/>
    </row>
    <row r="1832" spans="1:20" s="28" customFormat="1">
      <c r="A1832" s="211"/>
      <c r="B1832" s="212"/>
      <c r="C1832" s="213"/>
      <c r="D1832" s="214"/>
      <c r="E1832" s="215"/>
      <c r="F1832" s="214"/>
      <c r="G1832" s="214"/>
      <c r="H1832" s="215"/>
      <c r="I1832" s="216"/>
      <c r="J1832" s="216"/>
      <c r="K1832" s="216"/>
      <c r="L1832" s="216"/>
      <c r="M1832" s="216"/>
      <c r="N1832" s="216"/>
      <c r="O1832" s="216"/>
      <c r="P1832" s="216"/>
      <c r="Q1832" s="217"/>
      <c r="R1832" s="217"/>
      <c r="S1832" s="214"/>
      <c r="T1832" s="214"/>
    </row>
    <row r="1833" spans="1:20" s="28" customFormat="1">
      <c r="A1833" s="211"/>
      <c r="B1833" s="212"/>
      <c r="C1833" s="213"/>
      <c r="D1833" s="214"/>
      <c r="E1833" s="215"/>
      <c r="F1833" s="214"/>
      <c r="G1833" s="214"/>
      <c r="H1833" s="215"/>
      <c r="I1833" s="216"/>
      <c r="J1833" s="216"/>
      <c r="K1833" s="216"/>
      <c r="L1833" s="216"/>
      <c r="M1833" s="216"/>
      <c r="N1833" s="216"/>
      <c r="O1833" s="216"/>
      <c r="P1833" s="216"/>
      <c r="Q1833" s="217"/>
      <c r="R1833" s="217"/>
      <c r="S1833" s="214"/>
      <c r="T1833" s="214"/>
    </row>
    <row r="1834" spans="1:20" s="28" customFormat="1">
      <c r="A1834" s="211"/>
      <c r="B1834" s="212"/>
      <c r="C1834" s="213"/>
      <c r="D1834" s="214"/>
      <c r="E1834" s="215"/>
      <c r="F1834" s="214"/>
      <c r="G1834" s="214"/>
      <c r="H1834" s="215"/>
      <c r="I1834" s="216"/>
      <c r="J1834" s="216"/>
      <c r="K1834" s="216"/>
      <c r="L1834" s="216"/>
      <c r="M1834" s="216"/>
      <c r="N1834" s="216"/>
      <c r="O1834" s="216"/>
      <c r="P1834" s="216"/>
      <c r="Q1834" s="217"/>
      <c r="R1834" s="217"/>
      <c r="S1834" s="214"/>
      <c r="T1834" s="214"/>
    </row>
    <row r="1835" spans="1:20" s="28" customFormat="1">
      <c r="A1835" s="211"/>
      <c r="B1835" s="212"/>
      <c r="C1835" s="213"/>
      <c r="D1835" s="214"/>
      <c r="E1835" s="215"/>
      <c r="F1835" s="214"/>
      <c r="G1835" s="214"/>
      <c r="H1835" s="215"/>
      <c r="I1835" s="216"/>
      <c r="J1835" s="216"/>
      <c r="K1835" s="216"/>
      <c r="L1835" s="216"/>
      <c r="M1835" s="216"/>
      <c r="N1835" s="216"/>
      <c r="O1835" s="216"/>
      <c r="P1835" s="216"/>
      <c r="Q1835" s="217"/>
      <c r="R1835" s="217"/>
      <c r="S1835" s="214"/>
      <c r="T1835" s="214"/>
    </row>
    <row r="1836" spans="1:20" s="28" customFormat="1">
      <c r="A1836" s="211"/>
      <c r="B1836" s="212"/>
      <c r="C1836" s="213"/>
      <c r="D1836" s="214"/>
      <c r="E1836" s="215"/>
      <c r="F1836" s="214"/>
      <c r="G1836" s="214"/>
      <c r="H1836" s="215"/>
      <c r="I1836" s="216"/>
      <c r="J1836" s="216"/>
      <c r="K1836" s="216"/>
      <c r="L1836" s="216"/>
      <c r="M1836" s="216"/>
      <c r="N1836" s="216"/>
      <c r="O1836" s="216"/>
      <c r="P1836" s="216"/>
      <c r="Q1836" s="217"/>
      <c r="R1836" s="217"/>
      <c r="S1836" s="214"/>
      <c r="T1836" s="214"/>
    </row>
    <row r="1837" spans="1:20" s="28" customFormat="1">
      <c r="A1837" s="211"/>
      <c r="B1837" s="212"/>
      <c r="C1837" s="213"/>
      <c r="D1837" s="214"/>
      <c r="E1837" s="215"/>
      <c r="F1837" s="214"/>
      <c r="G1837" s="214"/>
      <c r="H1837" s="215"/>
      <c r="I1837" s="216"/>
      <c r="J1837" s="216"/>
      <c r="K1837" s="216"/>
      <c r="L1837" s="216"/>
      <c r="M1837" s="216"/>
      <c r="N1837" s="216"/>
      <c r="O1837" s="216"/>
      <c r="P1837" s="216"/>
      <c r="Q1837" s="217"/>
      <c r="R1837" s="217"/>
      <c r="S1837" s="214"/>
      <c r="T1837" s="214"/>
    </row>
    <row r="1838" spans="1:20" s="28" customFormat="1">
      <c r="A1838" s="211"/>
      <c r="B1838" s="212"/>
      <c r="C1838" s="213"/>
      <c r="D1838" s="214"/>
      <c r="E1838" s="215"/>
      <c r="F1838" s="214"/>
      <c r="G1838" s="214"/>
      <c r="H1838" s="215"/>
      <c r="I1838" s="216"/>
      <c r="J1838" s="216"/>
      <c r="K1838" s="216"/>
      <c r="L1838" s="216"/>
      <c r="M1838" s="216"/>
      <c r="N1838" s="216"/>
      <c r="O1838" s="216"/>
      <c r="P1838" s="216"/>
      <c r="Q1838" s="217"/>
      <c r="R1838" s="217"/>
      <c r="S1838" s="214"/>
      <c r="T1838" s="214"/>
    </row>
    <row r="1839" spans="1:20" s="28" customFormat="1">
      <c r="A1839" s="211"/>
      <c r="B1839" s="212"/>
      <c r="C1839" s="213"/>
      <c r="D1839" s="214"/>
      <c r="E1839" s="215"/>
      <c r="F1839" s="214"/>
      <c r="G1839" s="214"/>
      <c r="H1839" s="215"/>
      <c r="I1839" s="216"/>
      <c r="J1839" s="216"/>
      <c r="K1839" s="216"/>
      <c r="L1839" s="216"/>
      <c r="M1839" s="216"/>
      <c r="N1839" s="216"/>
      <c r="O1839" s="216"/>
      <c r="P1839" s="216"/>
      <c r="Q1839" s="217"/>
      <c r="R1839" s="217"/>
      <c r="S1839" s="214"/>
      <c r="T1839" s="214"/>
    </row>
    <row r="1840" spans="1:20" s="28" customFormat="1">
      <c r="A1840" s="211"/>
      <c r="B1840" s="212"/>
      <c r="C1840" s="213"/>
      <c r="D1840" s="214"/>
      <c r="E1840" s="215"/>
      <c r="F1840" s="214"/>
      <c r="G1840" s="214"/>
      <c r="H1840" s="215"/>
      <c r="I1840" s="216"/>
      <c r="J1840" s="216"/>
      <c r="K1840" s="216"/>
      <c r="L1840" s="216"/>
      <c r="M1840" s="216"/>
      <c r="N1840" s="216"/>
      <c r="O1840" s="216"/>
      <c r="P1840" s="216"/>
      <c r="Q1840" s="217"/>
      <c r="R1840" s="217"/>
      <c r="S1840" s="214"/>
      <c r="T1840" s="214"/>
    </row>
    <row r="1841" spans="1:20" s="28" customFormat="1">
      <c r="A1841" s="211"/>
      <c r="B1841" s="212"/>
      <c r="C1841" s="213"/>
      <c r="D1841" s="214"/>
      <c r="E1841" s="215"/>
      <c r="F1841" s="214"/>
      <c r="G1841" s="214"/>
      <c r="H1841" s="215"/>
      <c r="I1841" s="216"/>
      <c r="J1841" s="216"/>
      <c r="K1841" s="216"/>
      <c r="L1841" s="216"/>
      <c r="M1841" s="216"/>
      <c r="N1841" s="216"/>
      <c r="O1841" s="216"/>
      <c r="P1841" s="216"/>
      <c r="Q1841" s="217"/>
      <c r="R1841" s="217"/>
      <c r="S1841" s="214"/>
      <c r="T1841" s="214"/>
    </row>
    <row r="1842" spans="1:20" s="28" customFormat="1">
      <c r="A1842" s="211"/>
      <c r="B1842" s="212"/>
      <c r="C1842" s="213"/>
      <c r="D1842" s="214"/>
      <c r="E1842" s="215"/>
      <c r="F1842" s="214"/>
      <c r="G1842" s="214"/>
      <c r="H1842" s="215"/>
      <c r="I1842" s="216"/>
      <c r="J1842" s="216"/>
      <c r="K1842" s="216"/>
      <c r="L1842" s="216"/>
      <c r="M1842" s="216"/>
      <c r="N1842" s="216"/>
      <c r="O1842" s="216"/>
      <c r="P1842" s="216"/>
      <c r="Q1842" s="217"/>
      <c r="R1842" s="217"/>
      <c r="S1842" s="214"/>
      <c r="T1842" s="214"/>
    </row>
    <row r="1843" spans="1:20" s="28" customFormat="1">
      <c r="A1843" s="211"/>
      <c r="B1843" s="212"/>
      <c r="C1843" s="213"/>
      <c r="D1843" s="214"/>
      <c r="E1843" s="215"/>
      <c r="F1843" s="214"/>
      <c r="G1843" s="214"/>
      <c r="H1843" s="215"/>
      <c r="I1843" s="216"/>
      <c r="J1843" s="216"/>
      <c r="K1843" s="216"/>
      <c r="L1843" s="216"/>
      <c r="M1843" s="216"/>
      <c r="N1843" s="216"/>
      <c r="O1843" s="216"/>
      <c r="P1843" s="216"/>
      <c r="Q1843" s="217"/>
      <c r="R1843" s="217"/>
      <c r="S1843" s="214"/>
      <c r="T1843" s="214"/>
    </row>
    <row r="1844" spans="1:20" s="28" customFormat="1">
      <c r="A1844" s="211"/>
      <c r="B1844" s="212"/>
      <c r="C1844" s="213"/>
      <c r="D1844" s="214"/>
      <c r="E1844" s="215"/>
      <c r="F1844" s="214"/>
      <c r="G1844" s="214"/>
      <c r="H1844" s="215"/>
      <c r="I1844" s="216"/>
      <c r="J1844" s="216"/>
      <c r="K1844" s="216"/>
      <c r="L1844" s="216"/>
      <c r="M1844" s="216"/>
      <c r="N1844" s="216"/>
      <c r="O1844" s="216"/>
      <c r="P1844" s="216"/>
      <c r="Q1844" s="217"/>
      <c r="R1844" s="217"/>
      <c r="S1844" s="214"/>
      <c r="T1844" s="214"/>
    </row>
    <row r="1845" spans="1:20" s="28" customFormat="1">
      <c r="A1845" s="211"/>
      <c r="B1845" s="212"/>
      <c r="C1845" s="213"/>
      <c r="D1845" s="214"/>
      <c r="E1845" s="215"/>
      <c r="F1845" s="214"/>
      <c r="G1845" s="214"/>
      <c r="H1845" s="215"/>
      <c r="I1845" s="216"/>
      <c r="J1845" s="216"/>
      <c r="K1845" s="216"/>
      <c r="L1845" s="216"/>
      <c r="M1845" s="216"/>
      <c r="N1845" s="216"/>
      <c r="O1845" s="216"/>
      <c r="P1845" s="216"/>
      <c r="Q1845" s="217"/>
      <c r="R1845" s="217"/>
      <c r="S1845" s="214"/>
      <c r="T1845" s="214"/>
    </row>
    <row r="1846" spans="1:20" s="28" customFormat="1">
      <c r="A1846" s="211"/>
      <c r="B1846" s="212"/>
      <c r="C1846" s="213"/>
      <c r="D1846" s="214"/>
      <c r="E1846" s="215"/>
      <c r="F1846" s="214"/>
      <c r="G1846" s="214"/>
      <c r="H1846" s="215"/>
      <c r="I1846" s="216"/>
      <c r="J1846" s="216"/>
      <c r="K1846" s="216"/>
      <c r="L1846" s="216"/>
      <c r="M1846" s="216"/>
      <c r="N1846" s="216"/>
      <c r="O1846" s="216"/>
      <c r="P1846" s="216"/>
      <c r="Q1846" s="217"/>
      <c r="R1846" s="217"/>
      <c r="S1846" s="214"/>
      <c r="T1846" s="214"/>
    </row>
    <row r="1847" spans="1:20" s="28" customFormat="1">
      <c r="A1847" s="211"/>
      <c r="B1847" s="212"/>
      <c r="C1847" s="213"/>
      <c r="D1847" s="214"/>
      <c r="E1847" s="215"/>
      <c r="F1847" s="214"/>
      <c r="G1847" s="214"/>
      <c r="H1847" s="215"/>
      <c r="I1847" s="216"/>
      <c r="J1847" s="216"/>
      <c r="K1847" s="216"/>
      <c r="L1847" s="216"/>
      <c r="M1847" s="216"/>
      <c r="N1847" s="216"/>
      <c r="O1847" s="216"/>
      <c r="P1847" s="216"/>
      <c r="Q1847" s="217"/>
      <c r="R1847" s="217"/>
      <c r="S1847" s="214"/>
      <c r="T1847" s="214"/>
    </row>
    <row r="1848" spans="1:20" s="28" customFormat="1">
      <c r="A1848" s="211"/>
      <c r="B1848" s="212"/>
      <c r="C1848" s="213"/>
      <c r="D1848" s="214"/>
      <c r="E1848" s="215"/>
      <c r="F1848" s="214"/>
      <c r="G1848" s="214"/>
      <c r="H1848" s="215"/>
      <c r="I1848" s="216"/>
      <c r="J1848" s="216"/>
      <c r="K1848" s="216"/>
      <c r="L1848" s="216"/>
      <c r="M1848" s="216"/>
      <c r="N1848" s="216"/>
      <c r="O1848" s="216"/>
      <c r="P1848" s="216"/>
      <c r="Q1848" s="217"/>
      <c r="R1848" s="217"/>
      <c r="S1848" s="214"/>
      <c r="T1848" s="214"/>
    </row>
    <row r="1849" spans="1:20" s="28" customFormat="1">
      <c r="A1849" s="211"/>
      <c r="B1849" s="212"/>
      <c r="C1849" s="213"/>
      <c r="D1849" s="214"/>
      <c r="E1849" s="215"/>
      <c r="F1849" s="214"/>
      <c r="G1849" s="214"/>
      <c r="H1849" s="215"/>
      <c r="I1849" s="216"/>
      <c r="J1849" s="216"/>
      <c r="K1849" s="216"/>
      <c r="L1849" s="216"/>
      <c r="M1849" s="216"/>
      <c r="N1849" s="216"/>
      <c r="O1849" s="216"/>
      <c r="P1849" s="216"/>
      <c r="Q1849" s="217"/>
      <c r="R1849" s="217"/>
      <c r="S1849" s="214"/>
      <c r="T1849" s="214"/>
    </row>
    <row r="1850" spans="1:20" s="28" customFormat="1">
      <c r="A1850" s="211"/>
      <c r="B1850" s="212"/>
      <c r="C1850" s="213"/>
      <c r="D1850" s="214"/>
      <c r="E1850" s="215"/>
      <c r="F1850" s="214"/>
      <c r="G1850" s="214"/>
      <c r="H1850" s="215"/>
      <c r="I1850" s="216"/>
      <c r="J1850" s="216"/>
      <c r="K1850" s="216"/>
      <c r="L1850" s="216"/>
      <c r="M1850" s="216"/>
      <c r="N1850" s="216"/>
      <c r="O1850" s="216"/>
      <c r="P1850" s="216"/>
      <c r="Q1850" s="217"/>
      <c r="R1850" s="217"/>
      <c r="S1850" s="214"/>
      <c r="T1850" s="214"/>
    </row>
    <row r="1851" spans="1:20" s="28" customFormat="1">
      <c r="A1851" s="211"/>
      <c r="B1851" s="212"/>
      <c r="C1851" s="213"/>
      <c r="D1851" s="214"/>
      <c r="E1851" s="215"/>
      <c r="F1851" s="214"/>
      <c r="G1851" s="214"/>
      <c r="H1851" s="215"/>
      <c r="I1851" s="216"/>
      <c r="J1851" s="216"/>
      <c r="K1851" s="216"/>
      <c r="L1851" s="216"/>
      <c r="M1851" s="216"/>
      <c r="N1851" s="216"/>
      <c r="O1851" s="216"/>
      <c r="P1851" s="216"/>
      <c r="Q1851" s="217"/>
      <c r="R1851" s="217"/>
      <c r="S1851" s="214"/>
      <c r="T1851" s="214"/>
    </row>
    <row r="1852" spans="1:20" s="28" customFormat="1">
      <c r="A1852" s="211"/>
      <c r="B1852" s="212"/>
      <c r="C1852" s="213"/>
      <c r="D1852" s="214"/>
      <c r="E1852" s="215"/>
      <c r="F1852" s="214"/>
      <c r="G1852" s="214"/>
      <c r="H1852" s="215"/>
      <c r="I1852" s="216"/>
      <c r="J1852" s="216"/>
      <c r="K1852" s="216"/>
      <c r="L1852" s="216"/>
      <c r="M1852" s="216"/>
      <c r="N1852" s="216"/>
      <c r="O1852" s="216"/>
      <c r="P1852" s="216"/>
      <c r="Q1852" s="217"/>
      <c r="R1852" s="217"/>
      <c r="S1852" s="214"/>
      <c r="T1852" s="214"/>
    </row>
    <row r="1853" spans="1:20" s="28" customFormat="1">
      <c r="A1853" s="211"/>
      <c r="B1853" s="212"/>
      <c r="C1853" s="213"/>
      <c r="D1853" s="214"/>
      <c r="E1853" s="215"/>
      <c r="F1853" s="214"/>
      <c r="G1853" s="214"/>
      <c r="H1853" s="215"/>
      <c r="I1853" s="216"/>
      <c r="J1853" s="216"/>
      <c r="K1853" s="216"/>
      <c r="L1853" s="216"/>
      <c r="M1853" s="216"/>
      <c r="N1853" s="216"/>
      <c r="O1853" s="216"/>
      <c r="P1853" s="216"/>
      <c r="Q1853" s="217"/>
      <c r="R1853" s="217"/>
      <c r="S1853" s="214"/>
      <c r="T1853" s="214"/>
    </row>
    <row r="1854" spans="1:20" s="28" customFormat="1">
      <c r="A1854" s="211"/>
      <c r="B1854" s="212"/>
      <c r="C1854" s="213"/>
      <c r="D1854" s="214"/>
      <c r="E1854" s="215"/>
      <c r="F1854" s="214"/>
      <c r="G1854" s="214"/>
      <c r="H1854" s="215"/>
      <c r="I1854" s="216"/>
      <c r="J1854" s="216"/>
      <c r="K1854" s="216"/>
      <c r="L1854" s="216"/>
      <c r="M1854" s="216"/>
      <c r="N1854" s="216"/>
      <c r="O1854" s="216"/>
      <c r="P1854" s="216"/>
      <c r="Q1854" s="217"/>
      <c r="R1854" s="217"/>
      <c r="S1854" s="214"/>
      <c r="T1854" s="214"/>
    </row>
    <row r="1855" spans="1:20" s="28" customFormat="1">
      <c r="A1855" s="211"/>
      <c r="B1855" s="212"/>
      <c r="C1855" s="213"/>
      <c r="D1855" s="214"/>
      <c r="E1855" s="215"/>
      <c r="F1855" s="214"/>
      <c r="G1855" s="214"/>
      <c r="H1855" s="215"/>
      <c r="I1855" s="216"/>
      <c r="J1855" s="216"/>
      <c r="K1855" s="216"/>
      <c r="L1855" s="216"/>
      <c r="M1855" s="216"/>
      <c r="N1855" s="216"/>
      <c r="O1855" s="216"/>
      <c r="P1855" s="216"/>
      <c r="Q1855" s="217"/>
      <c r="R1855" s="217"/>
      <c r="S1855" s="214"/>
      <c r="T1855" s="214"/>
    </row>
    <row r="1856" spans="1:20" s="28" customFormat="1">
      <c r="A1856" s="211"/>
      <c r="B1856" s="212"/>
      <c r="C1856" s="213"/>
      <c r="D1856" s="214"/>
      <c r="E1856" s="215"/>
      <c r="F1856" s="214"/>
      <c r="G1856" s="214"/>
      <c r="H1856" s="215"/>
      <c r="I1856" s="216"/>
      <c r="J1856" s="216"/>
      <c r="K1856" s="216"/>
      <c r="L1856" s="216"/>
      <c r="M1856" s="216"/>
      <c r="N1856" s="216"/>
      <c r="O1856" s="216"/>
      <c r="P1856" s="216"/>
      <c r="Q1856" s="217"/>
      <c r="R1856" s="217"/>
      <c r="S1856" s="214"/>
      <c r="T1856" s="214"/>
    </row>
    <row r="1857" spans="1:20" s="28" customFormat="1">
      <c r="A1857" s="211"/>
      <c r="B1857" s="212"/>
      <c r="C1857" s="213"/>
      <c r="D1857" s="214"/>
      <c r="E1857" s="215"/>
      <c r="F1857" s="214"/>
      <c r="G1857" s="214"/>
      <c r="H1857" s="215"/>
      <c r="I1857" s="216"/>
      <c r="J1857" s="216"/>
      <c r="K1857" s="216"/>
      <c r="L1857" s="216"/>
      <c r="M1857" s="216"/>
      <c r="N1857" s="216"/>
      <c r="O1857" s="216"/>
      <c r="P1857" s="216"/>
      <c r="Q1857" s="217"/>
      <c r="R1857" s="217"/>
      <c r="S1857" s="214"/>
      <c r="T1857" s="214"/>
    </row>
    <row r="1858" spans="1:20" s="28" customFormat="1">
      <c r="A1858" s="211"/>
      <c r="B1858" s="212"/>
      <c r="C1858" s="213"/>
      <c r="D1858" s="214"/>
      <c r="E1858" s="215"/>
      <c r="F1858" s="214"/>
      <c r="G1858" s="214"/>
      <c r="H1858" s="215"/>
      <c r="I1858" s="216"/>
      <c r="J1858" s="216"/>
      <c r="K1858" s="216"/>
      <c r="L1858" s="216"/>
      <c r="M1858" s="216"/>
      <c r="N1858" s="216"/>
      <c r="O1858" s="216"/>
      <c r="P1858" s="216"/>
      <c r="Q1858" s="217"/>
      <c r="R1858" s="217"/>
      <c r="S1858" s="214"/>
      <c r="T1858" s="214"/>
    </row>
    <row r="1859" spans="1:20" s="28" customFormat="1">
      <c r="A1859" s="211"/>
      <c r="B1859" s="212"/>
      <c r="C1859" s="213"/>
      <c r="D1859" s="214"/>
      <c r="E1859" s="215"/>
      <c r="F1859" s="214"/>
      <c r="G1859" s="214"/>
      <c r="H1859" s="215"/>
      <c r="I1859" s="216"/>
      <c r="J1859" s="216"/>
      <c r="K1859" s="216"/>
      <c r="L1859" s="216"/>
      <c r="M1859" s="216"/>
      <c r="N1859" s="216"/>
      <c r="O1859" s="216"/>
      <c r="P1859" s="216"/>
      <c r="Q1859" s="217"/>
      <c r="R1859" s="217"/>
      <c r="S1859" s="214"/>
      <c r="T1859" s="214"/>
    </row>
    <row r="1860" spans="1:20" s="28" customFormat="1">
      <c r="A1860" s="211"/>
      <c r="B1860" s="212"/>
      <c r="C1860" s="213"/>
      <c r="D1860" s="214"/>
      <c r="E1860" s="215"/>
      <c r="F1860" s="214"/>
      <c r="G1860" s="214"/>
      <c r="H1860" s="215"/>
      <c r="I1860" s="216"/>
      <c r="J1860" s="216"/>
      <c r="K1860" s="216"/>
      <c r="L1860" s="216"/>
      <c r="M1860" s="216"/>
      <c r="N1860" s="216"/>
      <c r="O1860" s="216"/>
      <c r="P1860" s="216"/>
      <c r="Q1860" s="217"/>
      <c r="R1860" s="217"/>
      <c r="S1860" s="214"/>
      <c r="T1860" s="214"/>
    </row>
    <row r="1861" spans="1:20" s="28" customFormat="1">
      <c r="A1861" s="211"/>
      <c r="B1861" s="212"/>
      <c r="C1861" s="213"/>
      <c r="D1861" s="214"/>
      <c r="E1861" s="215"/>
      <c r="F1861" s="214"/>
      <c r="G1861" s="214"/>
      <c r="H1861" s="215"/>
      <c r="I1861" s="216"/>
      <c r="J1861" s="216"/>
      <c r="K1861" s="216"/>
      <c r="L1861" s="216"/>
      <c r="M1861" s="216"/>
      <c r="N1861" s="216"/>
      <c r="O1861" s="216"/>
      <c r="P1861" s="216"/>
      <c r="Q1861" s="217"/>
      <c r="R1861" s="217"/>
      <c r="S1861" s="214"/>
      <c r="T1861" s="214"/>
    </row>
    <row r="1862" spans="1:20" s="28" customFormat="1">
      <c r="A1862" s="211"/>
      <c r="B1862" s="212"/>
      <c r="C1862" s="213"/>
      <c r="D1862" s="214"/>
      <c r="E1862" s="215"/>
      <c r="F1862" s="214"/>
      <c r="G1862" s="214"/>
      <c r="H1862" s="215"/>
      <c r="I1862" s="216"/>
      <c r="J1862" s="216"/>
      <c r="K1862" s="216"/>
      <c r="L1862" s="216"/>
      <c r="M1862" s="216"/>
      <c r="N1862" s="216"/>
      <c r="O1862" s="216"/>
      <c r="P1862" s="216"/>
      <c r="Q1862" s="217"/>
      <c r="R1862" s="217"/>
      <c r="S1862" s="214"/>
      <c r="T1862" s="214"/>
    </row>
    <row r="1863" spans="1:20" s="28" customFormat="1">
      <c r="A1863" s="211"/>
      <c r="B1863" s="212"/>
      <c r="C1863" s="213"/>
      <c r="D1863" s="214"/>
      <c r="E1863" s="215"/>
      <c r="F1863" s="214"/>
      <c r="G1863" s="214"/>
      <c r="H1863" s="215"/>
      <c r="I1863" s="216"/>
      <c r="J1863" s="216"/>
      <c r="K1863" s="216"/>
      <c r="L1863" s="216"/>
      <c r="M1863" s="216"/>
      <c r="N1863" s="216"/>
      <c r="O1863" s="216"/>
      <c r="P1863" s="216"/>
      <c r="Q1863" s="217"/>
      <c r="R1863" s="217"/>
      <c r="S1863" s="214"/>
      <c r="T1863" s="214"/>
    </row>
    <row r="1864" spans="1:20" s="28" customFormat="1">
      <c r="A1864" s="211"/>
      <c r="B1864" s="212"/>
      <c r="C1864" s="213"/>
      <c r="D1864" s="214"/>
      <c r="E1864" s="215"/>
      <c r="F1864" s="214"/>
      <c r="G1864" s="214"/>
      <c r="H1864" s="215"/>
      <c r="I1864" s="216"/>
      <c r="J1864" s="216"/>
      <c r="K1864" s="216"/>
      <c r="L1864" s="216"/>
      <c r="M1864" s="216"/>
      <c r="N1864" s="216"/>
      <c r="O1864" s="216"/>
      <c r="P1864" s="216"/>
      <c r="Q1864" s="217"/>
      <c r="R1864" s="217"/>
      <c r="S1864" s="214"/>
      <c r="T1864" s="214"/>
    </row>
    <row r="1865" spans="1:20" s="28" customFormat="1">
      <c r="A1865" s="211"/>
      <c r="B1865" s="212"/>
      <c r="C1865" s="213"/>
      <c r="D1865" s="214"/>
      <c r="E1865" s="215"/>
      <c r="F1865" s="214"/>
      <c r="G1865" s="214"/>
      <c r="H1865" s="215"/>
      <c r="I1865" s="216"/>
      <c r="J1865" s="216"/>
      <c r="K1865" s="216"/>
      <c r="L1865" s="216"/>
      <c r="M1865" s="216"/>
      <c r="N1865" s="216"/>
      <c r="O1865" s="216"/>
      <c r="P1865" s="216"/>
      <c r="Q1865" s="217"/>
      <c r="R1865" s="217"/>
      <c r="S1865" s="214"/>
      <c r="T1865" s="214"/>
    </row>
    <row r="1866" spans="1:20" s="28" customFormat="1">
      <c r="A1866" s="211"/>
      <c r="B1866" s="212"/>
      <c r="C1866" s="213"/>
      <c r="D1866" s="214"/>
      <c r="E1866" s="215"/>
      <c r="F1866" s="214"/>
      <c r="G1866" s="214"/>
      <c r="H1866" s="215"/>
      <c r="I1866" s="216"/>
      <c r="J1866" s="216"/>
      <c r="K1866" s="216"/>
      <c r="L1866" s="216"/>
      <c r="M1866" s="216"/>
      <c r="N1866" s="216"/>
      <c r="O1866" s="216"/>
      <c r="P1866" s="216"/>
      <c r="Q1866" s="217"/>
      <c r="R1866" s="217"/>
      <c r="S1866" s="214"/>
      <c r="T1866" s="214"/>
    </row>
    <row r="1867" spans="1:20" s="28" customFormat="1">
      <c r="A1867" s="211"/>
      <c r="B1867" s="212"/>
      <c r="C1867" s="213"/>
      <c r="D1867" s="214"/>
      <c r="E1867" s="215"/>
      <c r="F1867" s="214"/>
      <c r="G1867" s="214"/>
      <c r="H1867" s="215"/>
      <c r="I1867" s="216"/>
      <c r="J1867" s="216"/>
      <c r="K1867" s="216"/>
      <c r="L1867" s="216"/>
      <c r="M1867" s="216"/>
      <c r="N1867" s="216"/>
      <c r="O1867" s="216"/>
      <c r="P1867" s="216"/>
      <c r="Q1867" s="217"/>
      <c r="R1867" s="217"/>
      <c r="S1867" s="214"/>
      <c r="T1867" s="214"/>
    </row>
    <row r="1868" spans="1:20" s="28" customFormat="1">
      <c r="A1868" s="211"/>
      <c r="B1868" s="212"/>
      <c r="C1868" s="213"/>
      <c r="D1868" s="214"/>
      <c r="E1868" s="215"/>
      <c r="F1868" s="214"/>
      <c r="G1868" s="214"/>
      <c r="H1868" s="215"/>
      <c r="I1868" s="216"/>
      <c r="J1868" s="216"/>
      <c r="K1868" s="216"/>
      <c r="L1868" s="216"/>
      <c r="M1868" s="216"/>
      <c r="N1868" s="216"/>
      <c r="O1868" s="216"/>
      <c r="P1868" s="216"/>
      <c r="Q1868" s="217"/>
      <c r="R1868" s="217"/>
      <c r="S1868" s="214"/>
      <c r="T1868" s="214"/>
    </row>
    <row r="1869" spans="1:20" s="28" customFormat="1">
      <c r="A1869" s="211"/>
      <c r="B1869" s="212"/>
      <c r="C1869" s="213"/>
      <c r="D1869" s="214"/>
      <c r="E1869" s="215"/>
      <c r="F1869" s="214"/>
      <c r="G1869" s="214"/>
      <c r="H1869" s="215"/>
      <c r="I1869" s="216"/>
      <c r="J1869" s="216"/>
      <c r="K1869" s="216"/>
      <c r="L1869" s="216"/>
      <c r="M1869" s="216"/>
      <c r="N1869" s="216"/>
      <c r="O1869" s="216"/>
      <c r="P1869" s="216"/>
      <c r="Q1869" s="217"/>
      <c r="R1869" s="217"/>
      <c r="S1869" s="214"/>
      <c r="T1869" s="214"/>
    </row>
    <row r="1870" spans="1:20" s="28" customFormat="1">
      <c r="A1870" s="211"/>
      <c r="B1870" s="212"/>
      <c r="C1870" s="213"/>
      <c r="D1870" s="214"/>
      <c r="E1870" s="215"/>
      <c r="F1870" s="214"/>
      <c r="G1870" s="214"/>
      <c r="H1870" s="215"/>
      <c r="I1870" s="216"/>
      <c r="J1870" s="216"/>
      <c r="K1870" s="216"/>
      <c r="L1870" s="216"/>
      <c r="M1870" s="216"/>
      <c r="N1870" s="216"/>
      <c r="O1870" s="216"/>
      <c r="P1870" s="216"/>
      <c r="Q1870" s="217"/>
      <c r="R1870" s="217"/>
      <c r="S1870" s="214"/>
      <c r="T1870" s="214"/>
    </row>
    <row r="1871" spans="1:20" s="28" customFormat="1">
      <c r="A1871" s="211"/>
      <c r="B1871" s="212"/>
      <c r="C1871" s="213"/>
      <c r="D1871" s="214"/>
      <c r="E1871" s="215"/>
      <c r="F1871" s="214"/>
      <c r="G1871" s="214"/>
      <c r="H1871" s="215"/>
      <c r="I1871" s="216"/>
      <c r="J1871" s="216"/>
      <c r="K1871" s="216"/>
      <c r="L1871" s="216"/>
      <c r="M1871" s="216"/>
      <c r="N1871" s="216"/>
      <c r="O1871" s="216"/>
      <c r="P1871" s="216"/>
      <c r="Q1871" s="217"/>
      <c r="R1871" s="217"/>
      <c r="S1871" s="214"/>
      <c r="T1871" s="214"/>
    </row>
    <row r="1872" spans="1:20" s="28" customFormat="1">
      <c r="A1872" s="211"/>
      <c r="B1872" s="212"/>
      <c r="C1872" s="213"/>
      <c r="D1872" s="214"/>
      <c r="E1872" s="215"/>
      <c r="F1872" s="214"/>
      <c r="G1872" s="214"/>
      <c r="H1872" s="215"/>
      <c r="I1872" s="216"/>
      <c r="J1872" s="216"/>
      <c r="K1872" s="216"/>
      <c r="L1872" s="216"/>
      <c r="M1872" s="216"/>
      <c r="N1872" s="216"/>
      <c r="O1872" s="216"/>
      <c r="P1872" s="216"/>
      <c r="Q1872" s="217"/>
      <c r="R1872" s="217"/>
      <c r="S1872" s="214"/>
      <c r="T1872" s="214"/>
    </row>
    <row r="1873" spans="1:20" s="28" customFormat="1">
      <c r="A1873" s="211"/>
      <c r="B1873" s="212"/>
      <c r="C1873" s="213"/>
      <c r="D1873" s="214"/>
      <c r="E1873" s="215"/>
      <c r="F1873" s="214"/>
      <c r="G1873" s="214"/>
      <c r="H1873" s="215"/>
      <c r="I1873" s="216"/>
      <c r="J1873" s="216"/>
      <c r="K1873" s="216"/>
      <c r="L1873" s="216"/>
      <c r="M1873" s="216"/>
      <c r="N1873" s="216"/>
      <c r="O1873" s="216"/>
      <c r="P1873" s="216"/>
      <c r="Q1873" s="217"/>
      <c r="R1873" s="217"/>
      <c r="S1873" s="214"/>
      <c r="T1873" s="214"/>
    </row>
    <row r="1874" spans="1:20" s="28" customFormat="1">
      <c r="A1874" s="211"/>
      <c r="B1874" s="212"/>
      <c r="C1874" s="213"/>
      <c r="D1874" s="214"/>
      <c r="E1874" s="215"/>
      <c r="F1874" s="214"/>
      <c r="G1874" s="214"/>
      <c r="H1874" s="215"/>
      <c r="I1874" s="216"/>
      <c r="J1874" s="216"/>
      <c r="K1874" s="216"/>
      <c r="L1874" s="216"/>
      <c r="M1874" s="216"/>
      <c r="N1874" s="216"/>
      <c r="O1874" s="216"/>
      <c r="P1874" s="216"/>
      <c r="Q1874" s="217"/>
      <c r="R1874" s="217"/>
      <c r="S1874" s="214"/>
      <c r="T1874" s="214"/>
    </row>
    <row r="1875" spans="1:20" s="28" customFormat="1">
      <c r="A1875" s="211"/>
      <c r="B1875" s="212"/>
      <c r="C1875" s="213"/>
      <c r="D1875" s="214"/>
      <c r="E1875" s="215"/>
      <c r="F1875" s="214"/>
      <c r="G1875" s="214"/>
      <c r="H1875" s="215"/>
      <c r="I1875" s="216"/>
      <c r="J1875" s="216"/>
      <c r="K1875" s="216"/>
      <c r="L1875" s="216"/>
      <c r="M1875" s="216"/>
      <c r="N1875" s="216"/>
      <c r="O1875" s="216"/>
      <c r="P1875" s="216"/>
      <c r="Q1875" s="217"/>
      <c r="R1875" s="217"/>
      <c r="S1875" s="214"/>
      <c r="T1875" s="214"/>
    </row>
    <row r="1876" spans="1:20" s="28" customFormat="1">
      <c r="A1876" s="211"/>
      <c r="B1876" s="212"/>
      <c r="C1876" s="213"/>
      <c r="D1876" s="214"/>
      <c r="E1876" s="215"/>
      <c r="F1876" s="214"/>
      <c r="G1876" s="214"/>
      <c r="H1876" s="215"/>
      <c r="I1876" s="216"/>
      <c r="J1876" s="216"/>
      <c r="K1876" s="216"/>
      <c r="L1876" s="216"/>
      <c r="M1876" s="216"/>
      <c r="N1876" s="216"/>
      <c r="O1876" s="216"/>
      <c r="P1876" s="216"/>
      <c r="Q1876" s="217"/>
      <c r="R1876" s="217"/>
      <c r="S1876" s="214"/>
      <c r="T1876" s="214"/>
    </row>
    <row r="1877" spans="1:20" s="28" customFormat="1">
      <c r="A1877" s="211"/>
      <c r="B1877" s="212"/>
      <c r="C1877" s="213"/>
      <c r="D1877" s="214"/>
      <c r="E1877" s="215"/>
      <c r="F1877" s="214"/>
      <c r="G1877" s="214"/>
      <c r="H1877" s="215"/>
      <c r="I1877" s="216"/>
      <c r="J1877" s="216"/>
      <c r="K1877" s="216"/>
      <c r="L1877" s="216"/>
      <c r="M1877" s="216"/>
      <c r="N1877" s="216"/>
      <c r="O1877" s="216"/>
      <c r="P1877" s="216"/>
      <c r="Q1877" s="217"/>
      <c r="R1877" s="217"/>
      <c r="S1877" s="214"/>
      <c r="T1877" s="214"/>
    </row>
    <row r="1878" spans="1:20" s="28" customFormat="1">
      <c r="A1878" s="211"/>
      <c r="B1878" s="212"/>
      <c r="C1878" s="213"/>
      <c r="D1878" s="214"/>
      <c r="E1878" s="215"/>
      <c r="F1878" s="214"/>
      <c r="G1878" s="214"/>
      <c r="H1878" s="215"/>
      <c r="I1878" s="216"/>
      <c r="J1878" s="216"/>
      <c r="K1878" s="216"/>
      <c r="L1878" s="216"/>
      <c r="M1878" s="216"/>
      <c r="N1878" s="216"/>
      <c r="O1878" s="216"/>
      <c r="P1878" s="216"/>
      <c r="Q1878" s="217"/>
      <c r="R1878" s="217"/>
      <c r="S1878" s="214"/>
      <c r="T1878" s="214"/>
    </row>
    <row r="1879" spans="1:20" s="28" customFormat="1">
      <c r="A1879" s="211"/>
      <c r="B1879" s="212"/>
      <c r="C1879" s="213"/>
      <c r="D1879" s="214"/>
      <c r="E1879" s="215"/>
      <c r="F1879" s="214"/>
      <c r="G1879" s="214"/>
      <c r="H1879" s="215"/>
      <c r="I1879" s="216"/>
      <c r="J1879" s="216"/>
      <c r="K1879" s="216"/>
      <c r="L1879" s="216"/>
      <c r="M1879" s="216"/>
      <c r="N1879" s="216"/>
      <c r="O1879" s="216"/>
      <c r="P1879" s="216"/>
      <c r="Q1879" s="217"/>
      <c r="R1879" s="217"/>
      <c r="S1879" s="214"/>
      <c r="T1879" s="214"/>
    </row>
    <row r="1880" spans="1:20" s="28" customFormat="1">
      <c r="A1880" s="211"/>
      <c r="B1880" s="212"/>
      <c r="C1880" s="213"/>
      <c r="D1880" s="214"/>
      <c r="E1880" s="215"/>
      <c r="F1880" s="214"/>
      <c r="G1880" s="214"/>
      <c r="H1880" s="215"/>
      <c r="I1880" s="216"/>
      <c r="J1880" s="216"/>
      <c r="K1880" s="216"/>
      <c r="L1880" s="216"/>
      <c r="M1880" s="216"/>
      <c r="N1880" s="216"/>
      <c r="O1880" s="216"/>
      <c r="P1880" s="216"/>
      <c r="Q1880" s="217"/>
      <c r="R1880" s="217"/>
      <c r="S1880" s="214"/>
      <c r="T1880" s="214"/>
    </row>
    <row r="1881" spans="1:20" s="28" customFormat="1">
      <c r="A1881" s="211"/>
      <c r="B1881" s="212"/>
      <c r="C1881" s="213"/>
      <c r="D1881" s="214"/>
      <c r="E1881" s="215"/>
      <c r="F1881" s="214"/>
      <c r="G1881" s="214"/>
      <c r="H1881" s="215"/>
      <c r="I1881" s="216"/>
      <c r="J1881" s="216"/>
      <c r="K1881" s="216"/>
      <c r="L1881" s="216"/>
      <c r="M1881" s="216"/>
      <c r="N1881" s="216"/>
      <c r="O1881" s="216"/>
      <c r="P1881" s="216"/>
      <c r="Q1881" s="217"/>
      <c r="R1881" s="217"/>
      <c r="S1881" s="214"/>
      <c r="T1881" s="214"/>
    </row>
    <row r="1882" spans="1:20" s="28" customFormat="1">
      <c r="A1882" s="211"/>
      <c r="B1882" s="212"/>
      <c r="C1882" s="213"/>
      <c r="D1882" s="214"/>
      <c r="E1882" s="215"/>
      <c r="F1882" s="214"/>
      <c r="G1882" s="214"/>
      <c r="H1882" s="215"/>
      <c r="I1882" s="216"/>
      <c r="J1882" s="216"/>
      <c r="K1882" s="216"/>
      <c r="L1882" s="216"/>
      <c r="M1882" s="216"/>
      <c r="N1882" s="216"/>
      <c r="O1882" s="216"/>
      <c r="P1882" s="216"/>
      <c r="Q1882" s="217"/>
      <c r="R1882" s="217"/>
      <c r="S1882" s="214"/>
      <c r="T1882" s="214"/>
    </row>
    <row r="1883" spans="1:20" s="28" customFormat="1">
      <c r="A1883" s="211"/>
      <c r="B1883" s="212"/>
      <c r="C1883" s="213"/>
      <c r="D1883" s="214"/>
      <c r="E1883" s="215"/>
      <c r="F1883" s="214"/>
      <c r="G1883" s="214"/>
      <c r="H1883" s="215"/>
      <c r="I1883" s="216"/>
      <c r="J1883" s="216"/>
      <c r="K1883" s="216"/>
      <c r="L1883" s="216"/>
      <c r="M1883" s="216"/>
      <c r="N1883" s="216"/>
      <c r="O1883" s="216"/>
      <c r="P1883" s="216"/>
      <c r="Q1883" s="217"/>
      <c r="R1883" s="217"/>
      <c r="S1883" s="214"/>
      <c r="T1883" s="214"/>
    </row>
    <row r="1884" spans="1:20" s="28" customFormat="1">
      <c r="A1884" s="211"/>
      <c r="B1884" s="212"/>
      <c r="C1884" s="213"/>
      <c r="D1884" s="214"/>
      <c r="E1884" s="215"/>
      <c r="F1884" s="214"/>
      <c r="G1884" s="214"/>
      <c r="H1884" s="215"/>
      <c r="I1884" s="216"/>
      <c r="J1884" s="216"/>
      <c r="K1884" s="216"/>
      <c r="L1884" s="216"/>
      <c r="M1884" s="216"/>
      <c r="N1884" s="216"/>
      <c r="O1884" s="216"/>
      <c r="P1884" s="216"/>
      <c r="Q1884" s="217"/>
      <c r="R1884" s="217"/>
      <c r="S1884" s="214"/>
      <c r="T1884" s="214"/>
    </row>
    <row r="1885" spans="1:20" s="28" customFormat="1">
      <c r="A1885" s="211"/>
      <c r="B1885" s="212"/>
      <c r="C1885" s="213"/>
      <c r="D1885" s="214"/>
      <c r="E1885" s="215"/>
      <c r="F1885" s="214"/>
      <c r="G1885" s="214"/>
      <c r="H1885" s="215"/>
      <c r="I1885" s="216"/>
      <c r="J1885" s="216"/>
      <c r="K1885" s="216"/>
      <c r="L1885" s="216"/>
      <c r="M1885" s="216"/>
      <c r="N1885" s="216"/>
      <c r="O1885" s="216"/>
      <c r="P1885" s="216"/>
      <c r="Q1885" s="217"/>
      <c r="R1885" s="217"/>
      <c r="S1885" s="214"/>
      <c r="T1885" s="214"/>
    </row>
    <row r="1886" spans="1:20" s="28" customFormat="1">
      <c r="A1886" s="211"/>
      <c r="B1886" s="212"/>
      <c r="C1886" s="213"/>
      <c r="D1886" s="214"/>
      <c r="E1886" s="215"/>
      <c r="F1886" s="214"/>
      <c r="G1886" s="214"/>
      <c r="H1886" s="215"/>
      <c r="I1886" s="216"/>
      <c r="J1886" s="216"/>
      <c r="K1886" s="216"/>
      <c r="L1886" s="216"/>
      <c r="M1886" s="216"/>
      <c r="N1886" s="216"/>
      <c r="O1886" s="216"/>
      <c r="P1886" s="216"/>
      <c r="Q1886" s="217"/>
      <c r="R1886" s="217"/>
      <c r="S1886" s="214"/>
      <c r="T1886" s="214"/>
    </row>
    <row r="1887" spans="1:20" s="28" customFormat="1">
      <c r="A1887" s="211"/>
      <c r="B1887" s="212"/>
      <c r="C1887" s="213"/>
      <c r="D1887" s="214"/>
      <c r="E1887" s="215"/>
      <c r="F1887" s="214"/>
      <c r="G1887" s="214"/>
      <c r="H1887" s="215"/>
      <c r="I1887" s="216"/>
      <c r="J1887" s="216"/>
      <c r="K1887" s="216"/>
      <c r="L1887" s="216"/>
      <c r="M1887" s="216"/>
      <c r="N1887" s="216"/>
      <c r="O1887" s="216"/>
      <c r="P1887" s="216"/>
      <c r="Q1887" s="217"/>
      <c r="R1887" s="217"/>
      <c r="S1887" s="214"/>
      <c r="T1887" s="214"/>
    </row>
    <row r="1888" spans="1:20" s="28" customFormat="1">
      <c r="A1888" s="211"/>
      <c r="B1888" s="212"/>
      <c r="C1888" s="213"/>
      <c r="D1888" s="214"/>
      <c r="E1888" s="215"/>
      <c r="F1888" s="214"/>
      <c r="G1888" s="214"/>
      <c r="H1888" s="215"/>
      <c r="I1888" s="216"/>
      <c r="J1888" s="216"/>
      <c r="K1888" s="216"/>
      <c r="L1888" s="216"/>
      <c r="M1888" s="216"/>
      <c r="N1888" s="216"/>
      <c r="O1888" s="216"/>
      <c r="P1888" s="216"/>
      <c r="Q1888" s="217"/>
      <c r="R1888" s="217"/>
      <c r="S1888" s="214"/>
      <c r="T1888" s="214"/>
    </row>
    <row r="1889" spans="1:20" s="28" customFormat="1">
      <c r="A1889" s="211"/>
      <c r="B1889" s="212"/>
      <c r="C1889" s="213"/>
      <c r="D1889" s="214"/>
      <c r="E1889" s="215"/>
      <c r="F1889" s="214"/>
      <c r="G1889" s="214"/>
      <c r="H1889" s="215"/>
      <c r="I1889" s="216"/>
      <c r="J1889" s="216"/>
      <c r="K1889" s="216"/>
      <c r="L1889" s="216"/>
      <c r="M1889" s="216"/>
      <c r="N1889" s="216"/>
      <c r="O1889" s="216"/>
      <c r="P1889" s="216"/>
      <c r="Q1889" s="217"/>
      <c r="R1889" s="217"/>
      <c r="S1889" s="214"/>
      <c r="T1889" s="214"/>
    </row>
    <row r="1890" spans="1:20" s="28" customFormat="1">
      <c r="A1890" s="211"/>
      <c r="B1890" s="212"/>
      <c r="C1890" s="213"/>
      <c r="D1890" s="214"/>
      <c r="E1890" s="215"/>
      <c r="F1890" s="214"/>
      <c r="G1890" s="214"/>
      <c r="H1890" s="215"/>
      <c r="I1890" s="216"/>
      <c r="J1890" s="216"/>
      <c r="K1890" s="216"/>
      <c r="L1890" s="216"/>
      <c r="M1890" s="216"/>
      <c r="N1890" s="216"/>
      <c r="O1890" s="216"/>
      <c r="P1890" s="216"/>
      <c r="Q1890" s="217"/>
      <c r="R1890" s="217"/>
      <c r="S1890" s="214"/>
      <c r="T1890" s="214"/>
    </row>
    <row r="1891" spans="1:20" s="28" customFormat="1">
      <c r="A1891" s="211"/>
      <c r="B1891" s="212"/>
      <c r="C1891" s="213"/>
      <c r="D1891" s="214"/>
      <c r="E1891" s="215"/>
      <c r="F1891" s="214"/>
      <c r="G1891" s="214"/>
      <c r="H1891" s="215"/>
      <c r="I1891" s="216"/>
      <c r="J1891" s="216"/>
      <c r="K1891" s="216"/>
      <c r="L1891" s="216"/>
      <c r="M1891" s="216"/>
      <c r="N1891" s="216"/>
      <c r="O1891" s="216"/>
      <c r="P1891" s="216"/>
      <c r="Q1891" s="217"/>
      <c r="R1891" s="217"/>
      <c r="S1891" s="214"/>
      <c r="T1891" s="214"/>
    </row>
    <row r="1892" spans="1:20" s="28" customFormat="1">
      <c r="A1892" s="211"/>
      <c r="B1892" s="212"/>
      <c r="C1892" s="213"/>
      <c r="D1892" s="214"/>
      <c r="E1892" s="215"/>
      <c r="F1892" s="214"/>
      <c r="G1892" s="214"/>
      <c r="H1892" s="215"/>
      <c r="I1892" s="216"/>
      <c r="J1892" s="216"/>
      <c r="K1892" s="216"/>
      <c r="L1892" s="216"/>
      <c r="M1892" s="216"/>
      <c r="N1892" s="216"/>
      <c r="O1892" s="216"/>
      <c r="P1892" s="216"/>
      <c r="Q1892" s="217"/>
      <c r="R1892" s="217"/>
      <c r="S1892" s="214"/>
      <c r="T1892" s="214"/>
    </row>
    <row r="1893" spans="1:20" s="28" customFormat="1">
      <c r="A1893" s="211"/>
      <c r="B1893" s="212"/>
      <c r="C1893" s="213"/>
      <c r="D1893" s="214"/>
      <c r="E1893" s="215"/>
      <c r="F1893" s="214"/>
      <c r="G1893" s="214"/>
      <c r="H1893" s="215"/>
      <c r="I1893" s="216"/>
      <c r="J1893" s="216"/>
      <c r="K1893" s="216"/>
      <c r="L1893" s="216"/>
      <c r="M1893" s="216"/>
      <c r="N1893" s="216"/>
      <c r="O1893" s="216"/>
      <c r="P1893" s="216"/>
      <c r="Q1893" s="217"/>
      <c r="R1893" s="217"/>
      <c r="S1893" s="214"/>
      <c r="T1893" s="214"/>
    </row>
    <row r="1894" spans="1:20" s="28" customFormat="1">
      <c r="A1894" s="211"/>
      <c r="B1894" s="212"/>
      <c r="C1894" s="213"/>
      <c r="D1894" s="214"/>
      <c r="E1894" s="215"/>
      <c r="F1894" s="214"/>
      <c r="G1894" s="214"/>
      <c r="H1894" s="215"/>
      <c r="I1894" s="216"/>
      <c r="J1894" s="216"/>
      <c r="K1894" s="216"/>
      <c r="L1894" s="216"/>
      <c r="M1894" s="216"/>
      <c r="N1894" s="216"/>
      <c r="O1894" s="216"/>
      <c r="P1894" s="216"/>
      <c r="Q1894" s="217"/>
      <c r="R1894" s="217"/>
      <c r="S1894" s="214"/>
      <c r="T1894" s="214"/>
    </row>
    <row r="1895" spans="1:20" s="28" customFormat="1">
      <c r="A1895" s="211"/>
      <c r="B1895" s="212"/>
      <c r="C1895" s="213"/>
      <c r="D1895" s="214"/>
      <c r="E1895" s="215"/>
      <c r="F1895" s="214"/>
      <c r="G1895" s="214"/>
      <c r="H1895" s="215"/>
      <c r="I1895" s="216"/>
      <c r="J1895" s="216"/>
      <c r="K1895" s="216"/>
      <c r="L1895" s="216"/>
      <c r="M1895" s="216"/>
      <c r="N1895" s="216"/>
      <c r="O1895" s="216"/>
      <c r="P1895" s="216"/>
      <c r="Q1895" s="217"/>
      <c r="R1895" s="217"/>
      <c r="S1895" s="214"/>
      <c r="T1895" s="214"/>
    </row>
    <row r="1896" spans="1:20" s="28" customFormat="1">
      <c r="A1896" s="211"/>
      <c r="B1896" s="212"/>
      <c r="C1896" s="213"/>
      <c r="D1896" s="214"/>
      <c r="E1896" s="215"/>
      <c r="F1896" s="214"/>
      <c r="G1896" s="214"/>
      <c r="H1896" s="215"/>
      <c r="I1896" s="216"/>
      <c r="J1896" s="216"/>
      <c r="K1896" s="216"/>
      <c r="L1896" s="216"/>
      <c r="M1896" s="216"/>
      <c r="N1896" s="216"/>
      <c r="O1896" s="216"/>
      <c r="P1896" s="216"/>
      <c r="Q1896" s="217"/>
      <c r="R1896" s="217"/>
      <c r="S1896" s="214"/>
      <c r="T1896" s="214"/>
    </row>
    <row r="1897" spans="1:20" s="28" customFormat="1">
      <c r="A1897" s="211"/>
      <c r="B1897" s="212"/>
      <c r="C1897" s="213"/>
      <c r="D1897" s="214"/>
      <c r="E1897" s="215"/>
      <c r="F1897" s="214"/>
      <c r="G1897" s="214"/>
      <c r="H1897" s="215"/>
      <c r="I1897" s="216"/>
      <c r="J1897" s="216"/>
      <c r="K1897" s="216"/>
      <c r="L1897" s="216"/>
      <c r="M1897" s="216"/>
      <c r="N1897" s="216"/>
      <c r="O1897" s="216"/>
      <c r="P1897" s="216"/>
      <c r="Q1897" s="217"/>
      <c r="R1897" s="217"/>
      <c r="S1897" s="214"/>
      <c r="T1897" s="214"/>
    </row>
    <row r="1898" spans="1:20" s="28" customFormat="1">
      <c r="A1898" s="211"/>
      <c r="B1898" s="212"/>
      <c r="C1898" s="213"/>
      <c r="D1898" s="214"/>
      <c r="E1898" s="215"/>
      <c r="F1898" s="214"/>
      <c r="G1898" s="214"/>
      <c r="H1898" s="215"/>
      <c r="I1898" s="216"/>
      <c r="J1898" s="216"/>
      <c r="K1898" s="216"/>
      <c r="L1898" s="216"/>
      <c r="M1898" s="216"/>
      <c r="N1898" s="216"/>
      <c r="O1898" s="216"/>
      <c r="P1898" s="216"/>
      <c r="Q1898" s="217"/>
      <c r="R1898" s="217"/>
      <c r="S1898" s="214"/>
      <c r="T1898" s="214"/>
    </row>
    <row r="1899" spans="1:20" s="28" customFormat="1">
      <c r="A1899" s="211"/>
      <c r="B1899" s="212"/>
      <c r="C1899" s="213"/>
      <c r="D1899" s="214"/>
      <c r="E1899" s="215"/>
      <c r="F1899" s="214"/>
      <c r="G1899" s="214"/>
      <c r="H1899" s="215"/>
      <c r="I1899" s="216"/>
      <c r="J1899" s="216"/>
      <c r="K1899" s="216"/>
      <c r="L1899" s="216"/>
      <c r="M1899" s="216"/>
      <c r="N1899" s="216"/>
      <c r="O1899" s="216"/>
      <c r="P1899" s="216"/>
      <c r="Q1899" s="217"/>
      <c r="R1899" s="217"/>
      <c r="S1899" s="214"/>
      <c r="T1899" s="214"/>
    </row>
    <row r="1900" spans="1:20" s="28" customFormat="1">
      <c r="A1900" s="211"/>
      <c r="B1900" s="212"/>
      <c r="C1900" s="213"/>
      <c r="D1900" s="214"/>
      <c r="E1900" s="215"/>
      <c r="F1900" s="214"/>
      <c r="G1900" s="214"/>
      <c r="H1900" s="215"/>
      <c r="I1900" s="216"/>
      <c r="J1900" s="216"/>
      <c r="K1900" s="216"/>
      <c r="L1900" s="216"/>
      <c r="M1900" s="216"/>
      <c r="N1900" s="216"/>
      <c r="O1900" s="216"/>
      <c r="P1900" s="216"/>
      <c r="Q1900" s="217"/>
      <c r="R1900" s="217"/>
      <c r="S1900" s="214"/>
      <c r="T1900" s="214"/>
    </row>
    <row r="1901" spans="1:20" s="28" customFormat="1">
      <c r="A1901" s="211"/>
      <c r="B1901" s="212"/>
      <c r="C1901" s="213"/>
      <c r="D1901" s="214"/>
      <c r="E1901" s="215"/>
      <c r="F1901" s="214"/>
      <c r="G1901" s="214"/>
      <c r="H1901" s="215"/>
      <c r="I1901" s="216"/>
      <c r="J1901" s="216"/>
      <c r="K1901" s="216"/>
      <c r="L1901" s="216"/>
      <c r="M1901" s="216"/>
      <c r="N1901" s="216"/>
      <c r="O1901" s="216"/>
      <c r="P1901" s="216"/>
      <c r="Q1901" s="217"/>
      <c r="R1901" s="217"/>
      <c r="S1901" s="214"/>
      <c r="T1901" s="214"/>
    </row>
    <row r="1902" spans="1:20" s="28" customFormat="1">
      <c r="A1902" s="211"/>
      <c r="B1902" s="212"/>
      <c r="C1902" s="213"/>
      <c r="D1902" s="214"/>
      <c r="E1902" s="215"/>
      <c r="F1902" s="214"/>
      <c r="G1902" s="214"/>
      <c r="H1902" s="215"/>
      <c r="I1902" s="216"/>
      <c r="J1902" s="216"/>
      <c r="K1902" s="216"/>
      <c r="L1902" s="216"/>
      <c r="M1902" s="216"/>
      <c r="N1902" s="216"/>
      <c r="O1902" s="216"/>
      <c r="P1902" s="216"/>
      <c r="Q1902" s="217"/>
      <c r="R1902" s="217"/>
      <c r="S1902" s="214"/>
      <c r="T1902" s="214"/>
    </row>
    <row r="1903" spans="1:20" s="28" customFormat="1">
      <c r="A1903" s="211"/>
      <c r="B1903" s="212"/>
      <c r="C1903" s="213"/>
      <c r="D1903" s="214"/>
      <c r="E1903" s="215"/>
      <c r="F1903" s="214"/>
      <c r="G1903" s="214"/>
      <c r="H1903" s="215"/>
      <c r="I1903" s="216"/>
      <c r="J1903" s="216"/>
      <c r="K1903" s="216"/>
      <c r="L1903" s="216"/>
      <c r="M1903" s="216"/>
      <c r="N1903" s="216"/>
      <c r="O1903" s="216"/>
      <c r="P1903" s="216"/>
      <c r="Q1903" s="217"/>
      <c r="R1903" s="217"/>
      <c r="S1903" s="214"/>
      <c r="T1903" s="214"/>
    </row>
    <row r="1904" spans="1:20" s="28" customFormat="1">
      <c r="A1904" s="211"/>
      <c r="B1904" s="212"/>
      <c r="C1904" s="213"/>
      <c r="D1904" s="214"/>
      <c r="E1904" s="215"/>
      <c r="F1904" s="214"/>
      <c r="G1904" s="214"/>
      <c r="H1904" s="215"/>
      <c r="I1904" s="216"/>
      <c r="J1904" s="216"/>
      <c r="K1904" s="216"/>
      <c r="L1904" s="216"/>
      <c r="M1904" s="216"/>
      <c r="N1904" s="216"/>
      <c r="O1904" s="216"/>
      <c r="P1904" s="216"/>
      <c r="Q1904" s="217"/>
      <c r="R1904" s="217"/>
      <c r="S1904" s="214"/>
      <c r="T1904" s="214"/>
    </row>
    <row r="1905" spans="1:20" s="28" customFormat="1">
      <c r="A1905" s="211"/>
      <c r="B1905" s="212"/>
      <c r="C1905" s="213"/>
      <c r="D1905" s="214"/>
      <c r="E1905" s="215"/>
      <c r="F1905" s="214"/>
      <c r="G1905" s="214"/>
      <c r="H1905" s="215"/>
      <c r="I1905" s="216"/>
      <c r="J1905" s="216"/>
      <c r="K1905" s="216"/>
      <c r="L1905" s="216"/>
      <c r="M1905" s="216"/>
      <c r="N1905" s="216"/>
      <c r="O1905" s="216"/>
      <c r="P1905" s="216"/>
      <c r="Q1905" s="217"/>
      <c r="R1905" s="217"/>
      <c r="S1905" s="214"/>
      <c r="T1905" s="214"/>
    </row>
    <row r="1906" spans="1:20" s="28" customFormat="1">
      <c r="A1906" s="211"/>
      <c r="B1906" s="212"/>
      <c r="C1906" s="213"/>
      <c r="D1906" s="214"/>
      <c r="E1906" s="215"/>
      <c r="F1906" s="214"/>
      <c r="G1906" s="214"/>
      <c r="H1906" s="215"/>
      <c r="I1906" s="216"/>
      <c r="J1906" s="216"/>
      <c r="K1906" s="216"/>
      <c r="L1906" s="216"/>
      <c r="M1906" s="216"/>
      <c r="N1906" s="216"/>
      <c r="O1906" s="216"/>
      <c r="P1906" s="216"/>
      <c r="Q1906" s="217"/>
      <c r="R1906" s="217"/>
      <c r="S1906" s="214"/>
      <c r="T1906" s="214"/>
    </row>
    <row r="1907" spans="1:20" s="28" customFormat="1">
      <c r="A1907" s="211"/>
      <c r="B1907" s="212"/>
      <c r="C1907" s="213"/>
      <c r="D1907" s="214"/>
      <c r="E1907" s="215"/>
      <c r="F1907" s="214"/>
      <c r="G1907" s="214"/>
      <c r="H1907" s="215"/>
      <c r="I1907" s="216"/>
      <c r="J1907" s="216"/>
      <c r="K1907" s="216"/>
      <c r="L1907" s="216"/>
      <c r="M1907" s="216"/>
      <c r="N1907" s="216"/>
      <c r="O1907" s="216"/>
      <c r="P1907" s="216"/>
      <c r="Q1907" s="217"/>
      <c r="R1907" s="217"/>
      <c r="S1907" s="214"/>
      <c r="T1907" s="214"/>
    </row>
    <row r="1908" spans="1:20" s="28" customFormat="1">
      <c r="A1908" s="211"/>
      <c r="B1908" s="212"/>
      <c r="C1908" s="213"/>
      <c r="D1908" s="214"/>
      <c r="E1908" s="215"/>
      <c r="F1908" s="214"/>
      <c r="G1908" s="214"/>
      <c r="H1908" s="215"/>
      <c r="I1908" s="216"/>
      <c r="J1908" s="216"/>
      <c r="K1908" s="216"/>
      <c r="L1908" s="216"/>
      <c r="M1908" s="216"/>
      <c r="N1908" s="216"/>
      <c r="O1908" s="216"/>
      <c r="P1908" s="216"/>
      <c r="Q1908" s="217"/>
      <c r="R1908" s="217"/>
      <c r="S1908" s="214"/>
      <c r="T1908" s="214"/>
    </row>
    <row r="1909" spans="1:20" s="28" customFormat="1">
      <c r="A1909" s="211"/>
      <c r="B1909" s="212"/>
      <c r="C1909" s="213"/>
      <c r="D1909" s="214"/>
      <c r="E1909" s="215"/>
      <c r="F1909" s="214"/>
      <c r="G1909" s="214"/>
      <c r="H1909" s="215"/>
      <c r="I1909" s="216"/>
      <c r="J1909" s="216"/>
      <c r="K1909" s="216"/>
      <c r="L1909" s="216"/>
      <c r="M1909" s="216"/>
      <c r="N1909" s="216"/>
      <c r="O1909" s="216"/>
      <c r="P1909" s="216"/>
      <c r="Q1909" s="217"/>
      <c r="R1909" s="217"/>
      <c r="S1909" s="214"/>
      <c r="T1909" s="214"/>
    </row>
    <row r="1910" spans="1:20" s="28" customFormat="1">
      <c r="A1910" s="211"/>
      <c r="B1910" s="212"/>
      <c r="C1910" s="213"/>
      <c r="D1910" s="214"/>
      <c r="E1910" s="215"/>
      <c r="F1910" s="214"/>
      <c r="G1910" s="214"/>
      <c r="H1910" s="215"/>
      <c r="I1910" s="216"/>
      <c r="J1910" s="216"/>
      <c r="K1910" s="216"/>
      <c r="L1910" s="216"/>
      <c r="M1910" s="216"/>
      <c r="N1910" s="216"/>
      <c r="O1910" s="216"/>
      <c r="P1910" s="216"/>
      <c r="Q1910" s="217"/>
      <c r="R1910" s="217"/>
      <c r="S1910" s="214"/>
      <c r="T1910" s="214"/>
    </row>
    <row r="1911" spans="1:20" s="28" customFormat="1">
      <c r="A1911" s="211"/>
      <c r="B1911" s="212"/>
      <c r="C1911" s="213"/>
      <c r="D1911" s="214"/>
      <c r="E1911" s="215"/>
      <c r="F1911" s="214"/>
      <c r="G1911" s="214"/>
      <c r="H1911" s="215"/>
      <c r="I1911" s="216"/>
      <c r="J1911" s="216"/>
      <c r="K1911" s="216"/>
      <c r="L1911" s="216"/>
      <c r="M1911" s="216"/>
      <c r="N1911" s="216"/>
      <c r="O1911" s="216"/>
      <c r="P1911" s="216"/>
      <c r="Q1911" s="217"/>
      <c r="R1911" s="217"/>
      <c r="S1911" s="214"/>
      <c r="T1911" s="214"/>
    </row>
    <row r="1912" spans="1:20" s="28" customFormat="1">
      <c r="A1912" s="211"/>
      <c r="B1912" s="212"/>
      <c r="C1912" s="213"/>
      <c r="D1912" s="214"/>
      <c r="E1912" s="215"/>
      <c r="F1912" s="214"/>
      <c r="G1912" s="214"/>
      <c r="H1912" s="215"/>
      <c r="I1912" s="216"/>
      <c r="J1912" s="216"/>
      <c r="K1912" s="216"/>
      <c r="L1912" s="216"/>
      <c r="M1912" s="216"/>
      <c r="N1912" s="216"/>
      <c r="O1912" s="216"/>
      <c r="P1912" s="216"/>
      <c r="Q1912" s="217"/>
      <c r="R1912" s="217"/>
      <c r="S1912" s="214"/>
      <c r="T1912" s="214"/>
    </row>
    <row r="1913" spans="1:20" s="28" customFormat="1">
      <c r="A1913" s="211"/>
      <c r="B1913" s="212"/>
      <c r="C1913" s="213"/>
      <c r="D1913" s="214"/>
      <c r="E1913" s="215"/>
      <c r="F1913" s="214"/>
      <c r="G1913" s="214"/>
      <c r="H1913" s="215"/>
      <c r="I1913" s="216"/>
      <c r="J1913" s="216"/>
      <c r="K1913" s="216"/>
      <c r="L1913" s="216"/>
      <c r="M1913" s="216"/>
      <c r="N1913" s="216"/>
      <c r="O1913" s="216"/>
      <c r="P1913" s="216"/>
      <c r="Q1913" s="217"/>
      <c r="R1913" s="217"/>
      <c r="S1913" s="214"/>
      <c r="T1913" s="214"/>
    </row>
    <row r="1914" spans="1:20" s="28" customFormat="1">
      <c r="A1914" s="211"/>
      <c r="B1914" s="212"/>
      <c r="C1914" s="213"/>
      <c r="D1914" s="214"/>
      <c r="E1914" s="215"/>
      <c r="F1914" s="214"/>
      <c r="G1914" s="214"/>
      <c r="H1914" s="215"/>
      <c r="I1914" s="216"/>
      <c r="J1914" s="216"/>
      <c r="K1914" s="216"/>
      <c r="L1914" s="216"/>
      <c r="M1914" s="216"/>
      <c r="N1914" s="216"/>
      <c r="O1914" s="216"/>
      <c r="P1914" s="216"/>
      <c r="Q1914" s="217"/>
      <c r="R1914" s="217"/>
      <c r="S1914" s="214"/>
      <c r="T1914" s="214"/>
    </row>
    <row r="1915" spans="1:20" s="28" customFormat="1">
      <c r="A1915" s="211"/>
      <c r="B1915" s="212"/>
      <c r="C1915" s="213"/>
      <c r="D1915" s="214"/>
      <c r="E1915" s="215"/>
      <c r="F1915" s="214"/>
      <c r="G1915" s="214"/>
      <c r="H1915" s="215"/>
      <c r="I1915" s="216"/>
      <c r="J1915" s="216"/>
      <c r="K1915" s="216"/>
      <c r="L1915" s="216"/>
      <c r="M1915" s="216"/>
      <c r="N1915" s="216"/>
      <c r="O1915" s="216"/>
      <c r="P1915" s="216"/>
      <c r="Q1915" s="217"/>
      <c r="R1915" s="217"/>
      <c r="S1915" s="214"/>
      <c r="T1915" s="214"/>
    </row>
    <row r="1916" spans="1:20" s="28" customFormat="1">
      <c r="A1916" s="211"/>
      <c r="B1916" s="212"/>
      <c r="C1916" s="213"/>
      <c r="D1916" s="214"/>
      <c r="E1916" s="215"/>
      <c r="F1916" s="214"/>
      <c r="G1916" s="214"/>
      <c r="H1916" s="215"/>
      <c r="I1916" s="216"/>
      <c r="J1916" s="216"/>
      <c r="K1916" s="216"/>
      <c r="L1916" s="216"/>
      <c r="M1916" s="216"/>
      <c r="N1916" s="216"/>
      <c r="O1916" s="216"/>
      <c r="P1916" s="216"/>
      <c r="Q1916" s="217"/>
      <c r="R1916" s="217"/>
      <c r="S1916" s="214"/>
      <c r="T1916" s="214"/>
    </row>
    <row r="1917" spans="1:20" s="28" customFormat="1">
      <c r="A1917" s="211"/>
      <c r="B1917" s="212"/>
      <c r="C1917" s="213"/>
      <c r="D1917" s="214"/>
      <c r="E1917" s="215"/>
      <c r="F1917" s="214"/>
      <c r="G1917" s="214"/>
      <c r="H1917" s="215"/>
      <c r="I1917" s="216"/>
      <c r="J1917" s="216"/>
      <c r="K1917" s="216"/>
      <c r="L1917" s="216"/>
      <c r="M1917" s="216"/>
      <c r="N1917" s="216"/>
      <c r="O1917" s="216"/>
      <c r="P1917" s="216"/>
      <c r="Q1917" s="217"/>
      <c r="R1917" s="217"/>
      <c r="S1917" s="214"/>
      <c r="T1917" s="214"/>
    </row>
    <row r="1918" spans="1:20" s="28" customFormat="1">
      <c r="A1918" s="211"/>
      <c r="B1918" s="212"/>
      <c r="C1918" s="213"/>
      <c r="D1918" s="214"/>
      <c r="E1918" s="215"/>
      <c r="F1918" s="214"/>
      <c r="G1918" s="214"/>
      <c r="H1918" s="215"/>
      <c r="I1918" s="216"/>
      <c r="J1918" s="216"/>
      <c r="K1918" s="216"/>
      <c r="L1918" s="216"/>
      <c r="M1918" s="216"/>
      <c r="N1918" s="216"/>
      <c r="O1918" s="216"/>
      <c r="P1918" s="216"/>
      <c r="Q1918" s="217"/>
      <c r="R1918" s="217"/>
      <c r="S1918" s="214"/>
      <c r="T1918" s="214"/>
    </row>
    <row r="1919" spans="1:20" s="28" customFormat="1">
      <c r="A1919" s="211"/>
      <c r="B1919" s="212"/>
      <c r="C1919" s="213"/>
      <c r="D1919" s="214"/>
      <c r="E1919" s="215"/>
      <c r="F1919" s="214"/>
      <c r="G1919" s="214"/>
      <c r="H1919" s="215"/>
      <c r="I1919" s="216"/>
      <c r="J1919" s="216"/>
      <c r="K1919" s="216"/>
      <c r="L1919" s="216"/>
      <c r="M1919" s="216"/>
      <c r="N1919" s="216"/>
      <c r="O1919" s="216"/>
      <c r="P1919" s="216"/>
      <c r="Q1919" s="217"/>
      <c r="R1919" s="217"/>
      <c r="S1919" s="214"/>
      <c r="T1919" s="214"/>
    </row>
    <row r="1920" spans="1:20" s="28" customFormat="1">
      <c r="A1920" s="211"/>
      <c r="B1920" s="212"/>
      <c r="C1920" s="213"/>
      <c r="D1920" s="214"/>
      <c r="E1920" s="215"/>
      <c r="F1920" s="214"/>
      <c r="G1920" s="214"/>
      <c r="H1920" s="215"/>
      <c r="I1920" s="216"/>
      <c r="J1920" s="216"/>
      <c r="K1920" s="216"/>
      <c r="L1920" s="216"/>
      <c r="M1920" s="216"/>
      <c r="N1920" s="216"/>
      <c r="O1920" s="216"/>
      <c r="P1920" s="216"/>
      <c r="Q1920" s="217"/>
      <c r="R1920" s="217"/>
      <c r="S1920" s="214"/>
      <c r="T1920" s="214"/>
    </row>
    <row r="1921" spans="1:20" s="28" customFormat="1">
      <c r="A1921" s="211"/>
      <c r="B1921" s="212"/>
      <c r="C1921" s="213"/>
      <c r="D1921" s="214"/>
      <c r="E1921" s="215"/>
      <c r="F1921" s="214"/>
      <c r="G1921" s="214"/>
      <c r="H1921" s="215"/>
      <c r="I1921" s="216"/>
      <c r="J1921" s="216"/>
      <c r="K1921" s="216"/>
      <c r="L1921" s="216"/>
      <c r="M1921" s="216"/>
      <c r="N1921" s="216"/>
      <c r="O1921" s="216"/>
      <c r="P1921" s="216"/>
      <c r="Q1921" s="217"/>
      <c r="R1921" s="217"/>
      <c r="S1921" s="214"/>
      <c r="T1921" s="214"/>
    </row>
    <row r="1922" spans="1:20" s="28" customFormat="1">
      <c r="A1922" s="211"/>
      <c r="B1922" s="212"/>
      <c r="C1922" s="213"/>
      <c r="D1922" s="214"/>
      <c r="E1922" s="215"/>
      <c r="F1922" s="214"/>
      <c r="G1922" s="214"/>
      <c r="H1922" s="215"/>
      <c r="I1922" s="216"/>
      <c r="J1922" s="216"/>
      <c r="K1922" s="216"/>
      <c r="L1922" s="216"/>
      <c r="M1922" s="216"/>
      <c r="N1922" s="216"/>
      <c r="O1922" s="216"/>
      <c r="P1922" s="216"/>
      <c r="Q1922" s="217"/>
      <c r="R1922" s="217"/>
      <c r="S1922" s="214"/>
      <c r="T1922" s="214"/>
    </row>
    <row r="1923" spans="1:20" s="28" customFormat="1">
      <c r="A1923" s="211"/>
      <c r="B1923" s="212"/>
      <c r="C1923" s="213"/>
      <c r="D1923" s="214"/>
      <c r="E1923" s="215"/>
      <c r="F1923" s="214"/>
      <c r="G1923" s="214"/>
      <c r="H1923" s="215"/>
      <c r="I1923" s="216"/>
      <c r="J1923" s="216"/>
      <c r="K1923" s="216"/>
      <c r="L1923" s="216"/>
      <c r="M1923" s="216"/>
      <c r="N1923" s="216"/>
      <c r="O1923" s="216"/>
      <c r="P1923" s="216"/>
      <c r="Q1923" s="217"/>
      <c r="R1923" s="217"/>
      <c r="S1923" s="214"/>
      <c r="T1923" s="214"/>
    </row>
    <row r="1924" spans="1:20" s="28" customFormat="1">
      <c r="A1924" s="211"/>
      <c r="B1924" s="212"/>
      <c r="C1924" s="213"/>
      <c r="D1924" s="214"/>
      <c r="E1924" s="215"/>
      <c r="F1924" s="214"/>
      <c r="G1924" s="214"/>
      <c r="H1924" s="215"/>
      <c r="I1924" s="216"/>
      <c r="J1924" s="216"/>
      <c r="K1924" s="216"/>
      <c r="L1924" s="216"/>
      <c r="M1924" s="216"/>
      <c r="N1924" s="216"/>
      <c r="O1924" s="216"/>
      <c r="P1924" s="216"/>
      <c r="Q1924" s="217"/>
      <c r="R1924" s="217"/>
      <c r="S1924" s="214"/>
      <c r="T1924" s="214"/>
    </row>
    <row r="1925" spans="1:20" s="28" customFormat="1">
      <c r="A1925" s="211"/>
      <c r="B1925" s="212"/>
      <c r="C1925" s="213"/>
      <c r="D1925" s="214"/>
      <c r="E1925" s="215"/>
      <c r="F1925" s="214"/>
      <c r="G1925" s="214"/>
      <c r="H1925" s="215"/>
      <c r="I1925" s="216"/>
      <c r="J1925" s="216"/>
      <c r="K1925" s="216"/>
      <c r="L1925" s="216"/>
      <c r="M1925" s="216"/>
      <c r="N1925" s="216"/>
      <c r="O1925" s="216"/>
      <c r="P1925" s="216"/>
      <c r="Q1925" s="217"/>
      <c r="R1925" s="217"/>
      <c r="S1925" s="214"/>
      <c r="T1925" s="214"/>
    </row>
    <row r="1926" spans="1:20" s="28" customFormat="1">
      <c r="A1926" s="211"/>
      <c r="B1926" s="212"/>
      <c r="C1926" s="213"/>
      <c r="D1926" s="214"/>
      <c r="E1926" s="215"/>
      <c r="F1926" s="214"/>
      <c r="G1926" s="214"/>
      <c r="H1926" s="215"/>
      <c r="I1926" s="216"/>
      <c r="J1926" s="216"/>
      <c r="K1926" s="216"/>
      <c r="L1926" s="216"/>
      <c r="M1926" s="216"/>
      <c r="N1926" s="216"/>
      <c r="O1926" s="216"/>
      <c r="P1926" s="216"/>
      <c r="Q1926" s="217"/>
      <c r="R1926" s="217"/>
      <c r="S1926" s="214"/>
      <c r="T1926" s="214"/>
    </row>
    <row r="1927" spans="1:20" s="28" customFormat="1">
      <c r="A1927" s="211"/>
      <c r="B1927" s="212"/>
      <c r="C1927" s="213"/>
      <c r="D1927" s="214"/>
      <c r="E1927" s="215"/>
      <c r="F1927" s="214"/>
      <c r="G1927" s="214"/>
      <c r="H1927" s="215"/>
      <c r="I1927" s="216"/>
      <c r="J1927" s="216"/>
      <c r="K1927" s="216"/>
      <c r="L1927" s="216"/>
      <c r="M1927" s="216"/>
      <c r="N1927" s="216"/>
      <c r="O1927" s="216"/>
      <c r="P1927" s="216"/>
      <c r="Q1927" s="217"/>
      <c r="R1927" s="217"/>
      <c r="S1927" s="214"/>
      <c r="T1927" s="214"/>
    </row>
    <row r="1928" spans="1:20" s="28" customFormat="1">
      <c r="A1928" s="211"/>
      <c r="B1928" s="212"/>
      <c r="C1928" s="213"/>
      <c r="D1928" s="214"/>
      <c r="E1928" s="215"/>
      <c r="F1928" s="214"/>
      <c r="G1928" s="214"/>
      <c r="H1928" s="215"/>
      <c r="I1928" s="216"/>
      <c r="J1928" s="216"/>
      <c r="K1928" s="216"/>
      <c r="L1928" s="216"/>
      <c r="M1928" s="216"/>
      <c r="N1928" s="216"/>
      <c r="O1928" s="216"/>
      <c r="P1928" s="216"/>
      <c r="Q1928" s="217"/>
      <c r="R1928" s="217"/>
      <c r="S1928" s="214"/>
      <c r="T1928" s="214"/>
    </row>
    <row r="1929" spans="1:20" s="28" customFormat="1">
      <c r="A1929" s="211"/>
      <c r="B1929" s="212"/>
      <c r="C1929" s="213"/>
      <c r="D1929" s="214"/>
      <c r="E1929" s="215"/>
      <c r="F1929" s="214"/>
      <c r="G1929" s="214"/>
      <c r="H1929" s="215"/>
      <c r="I1929" s="216"/>
      <c r="J1929" s="216"/>
      <c r="K1929" s="216"/>
      <c r="L1929" s="216"/>
      <c r="M1929" s="216"/>
      <c r="N1929" s="216"/>
      <c r="O1929" s="216"/>
      <c r="P1929" s="216"/>
      <c r="Q1929" s="217"/>
      <c r="R1929" s="217"/>
      <c r="S1929" s="214"/>
      <c r="T1929" s="214"/>
    </row>
    <row r="1930" spans="1:20" s="28" customFormat="1">
      <c r="A1930" s="211"/>
      <c r="B1930" s="212"/>
      <c r="C1930" s="213"/>
      <c r="D1930" s="214"/>
      <c r="E1930" s="215"/>
      <c r="F1930" s="214"/>
      <c r="G1930" s="214"/>
      <c r="H1930" s="215"/>
      <c r="I1930" s="216"/>
      <c r="J1930" s="216"/>
      <c r="K1930" s="216"/>
      <c r="L1930" s="216"/>
      <c r="M1930" s="216"/>
      <c r="N1930" s="216"/>
      <c r="O1930" s="216"/>
      <c r="P1930" s="216"/>
      <c r="Q1930" s="217"/>
      <c r="R1930" s="217"/>
      <c r="S1930" s="214"/>
      <c r="T1930" s="214"/>
    </row>
    <row r="1931" spans="1:20" s="28" customFormat="1">
      <c r="A1931" s="211"/>
      <c r="B1931" s="212"/>
      <c r="C1931" s="213"/>
      <c r="D1931" s="214"/>
      <c r="E1931" s="215"/>
      <c r="F1931" s="214"/>
      <c r="G1931" s="214"/>
      <c r="H1931" s="215"/>
      <c r="I1931" s="216"/>
      <c r="J1931" s="216"/>
      <c r="K1931" s="216"/>
      <c r="L1931" s="216"/>
      <c r="M1931" s="216"/>
      <c r="N1931" s="216"/>
      <c r="O1931" s="216"/>
      <c r="P1931" s="216"/>
      <c r="Q1931" s="217"/>
      <c r="R1931" s="217"/>
      <c r="S1931" s="214"/>
      <c r="T1931" s="214"/>
    </row>
    <row r="1932" spans="1:20" s="28" customFormat="1">
      <c r="A1932" s="211"/>
      <c r="B1932" s="212"/>
      <c r="C1932" s="213"/>
      <c r="D1932" s="214"/>
      <c r="E1932" s="215"/>
      <c r="F1932" s="214"/>
      <c r="G1932" s="214"/>
      <c r="H1932" s="215"/>
      <c r="I1932" s="216"/>
      <c r="J1932" s="216"/>
      <c r="K1932" s="216"/>
      <c r="L1932" s="216"/>
      <c r="M1932" s="216"/>
      <c r="N1932" s="216"/>
      <c r="O1932" s="216"/>
      <c r="P1932" s="216"/>
      <c r="Q1932" s="217"/>
      <c r="R1932" s="217"/>
      <c r="S1932" s="214"/>
      <c r="T1932" s="214"/>
    </row>
    <row r="1933" spans="1:20" s="28" customFormat="1">
      <c r="A1933" s="211"/>
      <c r="B1933" s="212"/>
      <c r="C1933" s="213"/>
      <c r="D1933" s="214"/>
      <c r="E1933" s="215"/>
      <c r="F1933" s="214"/>
      <c r="G1933" s="214"/>
      <c r="H1933" s="215"/>
      <c r="I1933" s="216"/>
      <c r="J1933" s="216"/>
      <c r="K1933" s="216"/>
      <c r="L1933" s="216"/>
      <c r="M1933" s="216"/>
      <c r="N1933" s="216"/>
      <c r="O1933" s="216"/>
      <c r="P1933" s="216"/>
      <c r="Q1933" s="217"/>
      <c r="R1933" s="217"/>
      <c r="S1933" s="214"/>
      <c r="T1933" s="214"/>
    </row>
    <row r="1934" spans="1:20" s="28" customFormat="1">
      <c r="A1934" s="211"/>
      <c r="B1934" s="212"/>
      <c r="C1934" s="213"/>
      <c r="D1934" s="214"/>
      <c r="E1934" s="215"/>
      <c r="F1934" s="214"/>
      <c r="G1934" s="214"/>
      <c r="H1934" s="215"/>
      <c r="I1934" s="216"/>
      <c r="J1934" s="216"/>
      <c r="K1934" s="216"/>
      <c r="L1934" s="216"/>
      <c r="M1934" s="216"/>
      <c r="N1934" s="216"/>
      <c r="O1934" s="216"/>
      <c r="P1934" s="216"/>
      <c r="Q1934" s="217"/>
      <c r="R1934" s="217"/>
      <c r="S1934" s="214"/>
      <c r="T1934" s="214"/>
    </row>
    <row r="1935" spans="1:20" s="28" customFormat="1">
      <c r="A1935" s="211"/>
      <c r="B1935" s="212"/>
      <c r="C1935" s="213"/>
      <c r="D1935" s="214"/>
      <c r="E1935" s="215"/>
      <c r="F1935" s="214"/>
      <c r="G1935" s="214"/>
      <c r="H1935" s="215"/>
      <c r="I1935" s="216"/>
      <c r="J1935" s="216"/>
      <c r="K1935" s="216"/>
      <c r="L1935" s="216"/>
      <c r="M1935" s="216"/>
      <c r="N1935" s="216"/>
      <c r="O1935" s="216"/>
      <c r="P1935" s="216"/>
      <c r="Q1935" s="217"/>
      <c r="R1935" s="217"/>
      <c r="S1935" s="214"/>
      <c r="T1935" s="214"/>
    </row>
    <row r="1936" spans="1:20" s="28" customFormat="1">
      <c r="A1936" s="211"/>
      <c r="B1936" s="212"/>
      <c r="C1936" s="213"/>
      <c r="D1936" s="214"/>
      <c r="E1936" s="215"/>
      <c r="F1936" s="214"/>
      <c r="G1936" s="214"/>
      <c r="H1936" s="215"/>
      <c r="I1936" s="216"/>
      <c r="J1936" s="216"/>
      <c r="K1936" s="216"/>
      <c r="L1936" s="216"/>
      <c r="M1936" s="216"/>
      <c r="N1936" s="216"/>
      <c r="O1936" s="216"/>
      <c r="P1936" s="216"/>
      <c r="Q1936" s="217"/>
      <c r="R1936" s="217"/>
      <c r="S1936" s="214"/>
      <c r="T1936" s="214"/>
    </row>
    <row r="1937" spans="1:20" s="28" customFormat="1">
      <c r="A1937" s="211"/>
      <c r="B1937" s="212"/>
      <c r="C1937" s="213"/>
      <c r="D1937" s="214"/>
      <c r="E1937" s="215"/>
      <c r="F1937" s="214"/>
      <c r="G1937" s="214"/>
      <c r="H1937" s="215"/>
      <c r="I1937" s="216"/>
      <c r="J1937" s="216"/>
      <c r="K1937" s="216"/>
      <c r="L1937" s="216"/>
      <c r="M1937" s="216"/>
      <c r="N1937" s="216"/>
      <c r="O1937" s="216"/>
      <c r="P1937" s="216"/>
      <c r="Q1937" s="217"/>
      <c r="R1937" s="217"/>
      <c r="S1937" s="214"/>
      <c r="T1937" s="214"/>
    </row>
    <row r="1938" spans="1:20" s="28" customFormat="1">
      <c r="A1938" s="211"/>
      <c r="B1938" s="212"/>
      <c r="C1938" s="213"/>
      <c r="D1938" s="214"/>
      <c r="E1938" s="215"/>
      <c r="F1938" s="214"/>
      <c r="G1938" s="214"/>
      <c r="H1938" s="215"/>
      <c r="I1938" s="216"/>
      <c r="J1938" s="216"/>
      <c r="K1938" s="216"/>
      <c r="L1938" s="216"/>
      <c r="M1938" s="216"/>
      <c r="N1938" s="216"/>
      <c r="O1938" s="216"/>
      <c r="P1938" s="216"/>
      <c r="Q1938" s="217"/>
      <c r="R1938" s="217"/>
      <c r="S1938" s="214"/>
      <c r="T1938" s="214"/>
    </row>
    <row r="1939" spans="1:20" s="28" customFormat="1">
      <c r="A1939" s="211"/>
      <c r="B1939" s="212"/>
      <c r="C1939" s="213"/>
      <c r="D1939" s="214"/>
      <c r="E1939" s="215"/>
      <c r="F1939" s="214"/>
      <c r="G1939" s="214"/>
      <c r="H1939" s="215"/>
      <c r="I1939" s="216"/>
      <c r="J1939" s="216"/>
      <c r="K1939" s="216"/>
      <c r="L1939" s="216"/>
      <c r="M1939" s="216"/>
      <c r="N1939" s="216"/>
      <c r="O1939" s="216"/>
      <c r="P1939" s="216"/>
      <c r="Q1939" s="217"/>
      <c r="R1939" s="217"/>
      <c r="S1939" s="214"/>
      <c r="T1939" s="214"/>
    </row>
    <row r="1940" spans="1:20" s="28" customFormat="1">
      <c r="A1940" s="211"/>
      <c r="B1940" s="212"/>
      <c r="C1940" s="213"/>
      <c r="D1940" s="214"/>
      <c r="E1940" s="215"/>
      <c r="F1940" s="214"/>
      <c r="G1940" s="214"/>
      <c r="H1940" s="215"/>
      <c r="I1940" s="216"/>
      <c r="J1940" s="216"/>
      <c r="K1940" s="216"/>
      <c r="L1940" s="216"/>
      <c r="M1940" s="216"/>
      <c r="N1940" s="216"/>
      <c r="O1940" s="216"/>
      <c r="P1940" s="216"/>
      <c r="Q1940" s="217"/>
      <c r="R1940" s="217"/>
      <c r="S1940" s="214"/>
      <c r="T1940" s="214"/>
    </row>
    <row r="1941" spans="1:20" s="28" customFormat="1">
      <c r="A1941" s="211"/>
      <c r="B1941" s="212"/>
      <c r="C1941" s="213"/>
      <c r="D1941" s="214"/>
      <c r="E1941" s="215"/>
      <c r="F1941" s="214"/>
      <c r="G1941" s="214"/>
      <c r="H1941" s="215"/>
      <c r="I1941" s="216"/>
      <c r="J1941" s="216"/>
      <c r="K1941" s="216"/>
      <c r="L1941" s="216"/>
      <c r="M1941" s="216"/>
      <c r="N1941" s="216"/>
      <c r="O1941" s="216"/>
      <c r="P1941" s="216"/>
      <c r="Q1941" s="217"/>
      <c r="R1941" s="217"/>
      <c r="S1941" s="214"/>
      <c r="T1941" s="214"/>
    </row>
    <row r="1942" spans="1:20" s="28" customFormat="1">
      <c r="A1942" s="211"/>
      <c r="B1942" s="212"/>
      <c r="C1942" s="213"/>
      <c r="D1942" s="214"/>
      <c r="E1942" s="215"/>
      <c r="F1942" s="214"/>
      <c r="G1942" s="214"/>
      <c r="H1942" s="215"/>
      <c r="I1942" s="216"/>
      <c r="J1942" s="216"/>
      <c r="K1942" s="216"/>
      <c r="L1942" s="216"/>
      <c r="M1942" s="216"/>
      <c r="N1942" s="216"/>
      <c r="O1942" s="216"/>
      <c r="P1942" s="216"/>
      <c r="Q1942" s="217"/>
      <c r="R1942" s="217"/>
      <c r="S1942" s="214"/>
      <c r="T1942" s="214"/>
    </row>
    <row r="1943" spans="1:20" s="28" customFormat="1">
      <c r="A1943" s="211"/>
      <c r="B1943" s="212"/>
      <c r="C1943" s="213"/>
      <c r="D1943" s="214"/>
      <c r="E1943" s="215"/>
      <c r="F1943" s="214"/>
      <c r="G1943" s="214"/>
      <c r="H1943" s="215"/>
      <c r="I1943" s="216"/>
      <c r="J1943" s="216"/>
      <c r="K1943" s="216"/>
      <c r="L1943" s="216"/>
      <c r="M1943" s="216"/>
      <c r="N1943" s="216"/>
      <c r="O1943" s="216"/>
      <c r="P1943" s="216"/>
      <c r="Q1943" s="217"/>
      <c r="R1943" s="217"/>
      <c r="S1943" s="214"/>
      <c r="T1943" s="214"/>
    </row>
    <row r="1944" spans="1:20" s="28" customFormat="1">
      <c r="A1944" s="211"/>
      <c r="B1944" s="212"/>
      <c r="C1944" s="213"/>
      <c r="D1944" s="214"/>
      <c r="E1944" s="215"/>
      <c r="F1944" s="214"/>
      <c r="G1944" s="214"/>
      <c r="H1944" s="215"/>
      <c r="I1944" s="216"/>
      <c r="J1944" s="216"/>
      <c r="K1944" s="216"/>
      <c r="L1944" s="216"/>
      <c r="M1944" s="216"/>
      <c r="N1944" s="216"/>
      <c r="O1944" s="216"/>
      <c r="P1944" s="216"/>
      <c r="Q1944" s="217"/>
      <c r="R1944" s="217"/>
      <c r="S1944" s="214"/>
      <c r="T1944" s="214"/>
    </row>
    <row r="1945" spans="1:20" s="28" customFormat="1">
      <c r="A1945" s="211"/>
      <c r="B1945" s="212"/>
      <c r="C1945" s="213"/>
      <c r="D1945" s="214"/>
      <c r="E1945" s="215"/>
      <c r="F1945" s="214"/>
      <c r="G1945" s="214"/>
      <c r="H1945" s="215"/>
      <c r="I1945" s="216"/>
      <c r="J1945" s="216"/>
      <c r="K1945" s="216"/>
      <c r="L1945" s="216"/>
      <c r="M1945" s="216"/>
      <c r="N1945" s="216"/>
      <c r="O1945" s="216"/>
      <c r="P1945" s="216"/>
      <c r="Q1945" s="217"/>
      <c r="R1945" s="217"/>
      <c r="S1945" s="214"/>
      <c r="T1945" s="214"/>
    </row>
    <row r="1946" spans="1:20" s="28" customFormat="1">
      <c r="A1946" s="211"/>
      <c r="B1946" s="212"/>
      <c r="C1946" s="213"/>
      <c r="D1946" s="214"/>
      <c r="E1946" s="215"/>
      <c r="F1946" s="214"/>
      <c r="G1946" s="214"/>
      <c r="H1946" s="215"/>
      <c r="I1946" s="216"/>
      <c r="J1946" s="216"/>
      <c r="K1946" s="216"/>
      <c r="L1946" s="216"/>
      <c r="M1946" s="216"/>
      <c r="N1946" s="216"/>
      <c r="O1946" s="216"/>
      <c r="P1946" s="216"/>
      <c r="Q1946" s="217"/>
      <c r="R1946" s="217"/>
      <c r="S1946" s="214"/>
      <c r="T1946" s="214"/>
    </row>
    <row r="1947" spans="1:20" s="28" customFormat="1">
      <c r="A1947" s="211"/>
      <c r="B1947" s="212"/>
      <c r="C1947" s="213"/>
      <c r="D1947" s="214"/>
      <c r="E1947" s="215"/>
      <c r="F1947" s="214"/>
      <c r="G1947" s="214"/>
      <c r="H1947" s="215"/>
      <c r="I1947" s="216"/>
      <c r="J1947" s="216"/>
      <c r="K1947" s="216"/>
      <c r="L1947" s="216"/>
      <c r="M1947" s="216"/>
      <c r="N1947" s="216"/>
      <c r="O1947" s="216"/>
      <c r="P1947" s="216"/>
      <c r="Q1947" s="217"/>
      <c r="R1947" s="217"/>
      <c r="S1947" s="214"/>
      <c r="T1947" s="214"/>
    </row>
    <row r="1948" spans="1:20" s="28" customFormat="1">
      <c r="A1948" s="211"/>
      <c r="B1948" s="212"/>
      <c r="C1948" s="213"/>
      <c r="D1948" s="214"/>
      <c r="E1948" s="215"/>
      <c r="F1948" s="214"/>
      <c r="G1948" s="214"/>
      <c r="H1948" s="215"/>
      <c r="I1948" s="216"/>
      <c r="J1948" s="216"/>
      <c r="K1948" s="216"/>
      <c r="L1948" s="216"/>
      <c r="M1948" s="216"/>
      <c r="N1948" s="216"/>
      <c r="O1948" s="216"/>
      <c r="P1948" s="216"/>
      <c r="Q1948" s="217"/>
      <c r="R1948" s="217"/>
      <c r="S1948" s="214"/>
      <c r="T1948" s="214"/>
    </row>
    <row r="1949" spans="1:20" s="28" customFormat="1">
      <c r="A1949" s="211"/>
      <c r="B1949" s="212"/>
      <c r="C1949" s="213"/>
      <c r="D1949" s="214"/>
      <c r="E1949" s="215"/>
      <c r="F1949" s="214"/>
      <c r="G1949" s="214"/>
      <c r="H1949" s="215"/>
      <c r="I1949" s="216"/>
      <c r="J1949" s="216"/>
      <c r="K1949" s="216"/>
      <c r="L1949" s="216"/>
      <c r="M1949" s="216"/>
      <c r="N1949" s="216"/>
      <c r="O1949" s="216"/>
      <c r="P1949" s="216"/>
      <c r="Q1949" s="217"/>
      <c r="R1949" s="217"/>
      <c r="S1949" s="214"/>
      <c r="T1949" s="214"/>
    </row>
    <row r="1950" spans="1:20" s="28" customFormat="1">
      <c r="A1950" s="211"/>
      <c r="B1950" s="212"/>
      <c r="C1950" s="213"/>
      <c r="D1950" s="214"/>
      <c r="E1950" s="215"/>
      <c r="F1950" s="214"/>
      <c r="G1950" s="214"/>
      <c r="H1950" s="215"/>
      <c r="I1950" s="216"/>
      <c r="J1950" s="216"/>
      <c r="K1950" s="216"/>
      <c r="L1950" s="216"/>
      <c r="M1950" s="216"/>
      <c r="N1950" s="216"/>
      <c r="O1950" s="216"/>
      <c r="P1950" s="216"/>
      <c r="Q1950" s="217"/>
      <c r="R1950" s="217"/>
      <c r="S1950" s="214"/>
      <c r="T1950" s="214"/>
    </row>
    <row r="1951" spans="1:20" s="28" customFormat="1">
      <c r="A1951" s="211"/>
      <c r="B1951" s="212"/>
      <c r="C1951" s="213"/>
      <c r="D1951" s="214"/>
      <c r="E1951" s="215"/>
      <c r="F1951" s="214"/>
      <c r="G1951" s="214"/>
      <c r="H1951" s="215"/>
      <c r="I1951" s="216"/>
      <c r="J1951" s="216"/>
      <c r="K1951" s="216"/>
      <c r="L1951" s="216"/>
      <c r="M1951" s="216"/>
      <c r="N1951" s="216"/>
      <c r="O1951" s="216"/>
      <c r="P1951" s="216"/>
      <c r="Q1951" s="217"/>
      <c r="R1951" s="217"/>
      <c r="S1951" s="214"/>
      <c r="T1951" s="214"/>
    </row>
    <row r="1952" spans="1:20" s="28" customFormat="1">
      <c r="A1952" s="211"/>
      <c r="B1952" s="212"/>
      <c r="C1952" s="213"/>
      <c r="D1952" s="214"/>
      <c r="E1952" s="215"/>
      <c r="F1952" s="214"/>
      <c r="G1952" s="214"/>
      <c r="H1952" s="215"/>
      <c r="I1952" s="216"/>
      <c r="J1952" s="216"/>
      <c r="K1952" s="216"/>
      <c r="L1952" s="216"/>
      <c r="M1952" s="216"/>
      <c r="N1952" s="216"/>
      <c r="O1952" s="216"/>
      <c r="P1952" s="216"/>
      <c r="Q1952" s="217"/>
      <c r="R1952" s="217"/>
      <c r="S1952" s="214"/>
      <c r="T1952" s="214"/>
    </row>
    <row r="1953" spans="1:20" s="28" customFormat="1">
      <c r="A1953" s="211"/>
      <c r="B1953" s="212"/>
      <c r="C1953" s="213"/>
      <c r="D1953" s="214"/>
      <c r="E1953" s="215"/>
      <c r="F1953" s="214"/>
      <c r="G1953" s="214"/>
      <c r="H1953" s="215"/>
      <c r="I1953" s="216"/>
      <c r="J1953" s="216"/>
      <c r="K1953" s="216"/>
      <c r="L1953" s="216"/>
      <c r="M1953" s="216"/>
      <c r="N1953" s="216"/>
      <c r="O1953" s="216"/>
      <c r="P1953" s="216"/>
      <c r="Q1953" s="217"/>
      <c r="R1953" s="217"/>
      <c r="S1953" s="214"/>
      <c r="T1953" s="214"/>
    </row>
    <row r="1954" spans="1:20" s="28" customFormat="1">
      <c r="A1954" s="211"/>
      <c r="B1954" s="212"/>
      <c r="C1954" s="213"/>
      <c r="D1954" s="214"/>
      <c r="E1954" s="215"/>
      <c r="F1954" s="214"/>
      <c r="G1954" s="214"/>
      <c r="H1954" s="215"/>
      <c r="I1954" s="216"/>
      <c r="J1954" s="216"/>
      <c r="K1954" s="216"/>
      <c r="L1954" s="216"/>
      <c r="M1954" s="216"/>
      <c r="N1954" s="216"/>
      <c r="O1954" s="216"/>
      <c r="P1954" s="216"/>
      <c r="Q1954" s="217"/>
      <c r="R1954" s="217"/>
      <c r="S1954" s="214"/>
      <c r="T1954" s="214"/>
    </row>
    <row r="1955" spans="1:20" s="28" customFormat="1">
      <c r="A1955" s="211"/>
      <c r="B1955" s="212"/>
      <c r="C1955" s="213"/>
      <c r="D1955" s="214"/>
      <c r="E1955" s="215"/>
      <c r="F1955" s="214"/>
      <c r="G1955" s="214"/>
      <c r="H1955" s="215"/>
      <c r="I1955" s="216"/>
      <c r="J1955" s="216"/>
      <c r="K1955" s="216"/>
      <c r="L1955" s="216"/>
      <c r="M1955" s="216"/>
      <c r="N1955" s="216"/>
      <c r="O1955" s="216"/>
      <c r="P1955" s="216"/>
      <c r="Q1955" s="217"/>
      <c r="R1955" s="217"/>
      <c r="S1955" s="214"/>
      <c r="T1955" s="214"/>
    </row>
    <row r="1956" spans="1:20" s="28" customFormat="1">
      <c r="A1956" s="211"/>
      <c r="B1956" s="212"/>
      <c r="C1956" s="213"/>
      <c r="D1956" s="214"/>
      <c r="E1956" s="215"/>
      <c r="F1956" s="214"/>
      <c r="G1956" s="214"/>
      <c r="H1956" s="215"/>
      <c r="I1956" s="216"/>
      <c r="J1956" s="216"/>
      <c r="K1956" s="216"/>
      <c r="L1956" s="216"/>
      <c r="M1956" s="216"/>
      <c r="N1956" s="216"/>
      <c r="O1956" s="216"/>
      <c r="P1956" s="216"/>
      <c r="Q1956" s="217"/>
      <c r="R1956" s="217"/>
      <c r="S1956" s="214"/>
      <c r="T1956" s="214"/>
    </row>
    <row r="1957" spans="1:20" s="28" customFormat="1">
      <c r="A1957" s="211"/>
      <c r="B1957" s="212"/>
      <c r="C1957" s="213"/>
      <c r="D1957" s="214"/>
      <c r="E1957" s="215"/>
      <c r="F1957" s="214"/>
      <c r="G1957" s="214"/>
      <c r="H1957" s="215"/>
      <c r="I1957" s="216"/>
      <c r="J1957" s="216"/>
      <c r="K1957" s="216"/>
      <c r="L1957" s="216"/>
      <c r="M1957" s="216"/>
      <c r="N1957" s="216"/>
      <c r="O1957" s="216"/>
      <c r="P1957" s="216"/>
      <c r="Q1957" s="217"/>
      <c r="R1957" s="217"/>
      <c r="S1957" s="214"/>
      <c r="T1957" s="214"/>
    </row>
    <row r="1958" spans="1:20" s="28" customFormat="1">
      <c r="A1958" s="211"/>
      <c r="B1958" s="212"/>
      <c r="C1958" s="213"/>
      <c r="D1958" s="214"/>
      <c r="E1958" s="215"/>
      <c r="F1958" s="214"/>
      <c r="G1958" s="214"/>
      <c r="H1958" s="215"/>
      <c r="I1958" s="216"/>
      <c r="J1958" s="216"/>
      <c r="K1958" s="216"/>
      <c r="L1958" s="216"/>
      <c r="M1958" s="216"/>
      <c r="N1958" s="216"/>
      <c r="O1958" s="216"/>
      <c r="P1958" s="216"/>
      <c r="Q1958" s="217"/>
      <c r="R1958" s="217"/>
      <c r="S1958" s="214"/>
      <c r="T1958" s="214"/>
    </row>
    <row r="1959" spans="1:20" s="28" customFormat="1">
      <c r="A1959" s="211"/>
      <c r="B1959" s="212"/>
      <c r="C1959" s="213"/>
      <c r="D1959" s="214"/>
      <c r="E1959" s="215"/>
      <c r="F1959" s="214"/>
      <c r="G1959" s="214"/>
      <c r="H1959" s="215"/>
      <c r="I1959" s="216"/>
      <c r="J1959" s="216"/>
      <c r="K1959" s="216"/>
      <c r="L1959" s="216"/>
      <c r="M1959" s="216"/>
      <c r="N1959" s="216"/>
      <c r="O1959" s="216"/>
      <c r="P1959" s="216"/>
      <c r="Q1959" s="217"/>
      <c r="R1959" s="217"/>
      <c r="S1959" s="214"/>
      <c r="T1959" s="214"/>
    </row>
    <row r="1960" spans="1:20" s="28" customFormat="1">
      <c r="A1960" s="211"/>
      <c r="B1960" s="212"/>
      <c r="C1960" s="213"/>
      <c r="D1960" s="214"/>
      <c r="E1960" s="215"/>
      <c r="F1960" s="214"/>
      <c r="G1960" s="214"/>
      <c r="H1960" s="215"/>
      <c r="I1960" s="216"/>
      <c r="J1960" s="216"/>
      <c r="K1960" s="216"/>
      <c r="L1960" s="216"/>
      <c r="M1960" s="216"/>
      <c r="N1960" s="216"/>
      <c r="O1960" s="216"/>
      <c r="P1960" s="216"/>
      <c r="Q1960" s="217"/>
      <c r="R1960" s="217"/>
      <c r="S1960" s="214"/>
      <c r="T1960" s="214"/>
    </row>
    <row r="1961" spans="1:20" s="28" customFormat="1">
      <c r="A1961" s="211"/>
      <c r="B1961" s="212"/>
      <c r="C1961" s="213"/>
      <c r="D1961" s="214"/>
      <c r="E1961" s="215"/>
      <c r="F1961" s="214"/>
      <c r="G1961" s="214"/>
      <c r="H1961" s="215"/>
      <c r="I1961" s="216"/>
      <c r="J1961" s="216"/>
      <c r="K1961" s="216"/>
      <c r="L1961" s="216"/>
      <c r="M1961" s="216"/>
      <c r="N1961" s="216"/>
      <c r="O1961" s="216"/>
      <c r="P1961" s="216"/>
      <c r="Q1961" s="217"/>
      <c r="R1961" s="217"/>
      <c r="S1961" s="214"/>
      <c r="T1961" s="214"/>
    </row>
    <row r="1962" spans="1:20" s="28" customFormat="1">
      <c r="A1962" s="211"/>
      <c r="B1962" s="212"/>
      <c r="C1962" s="213"/>
      <c r="D1962" s="214"/>
      <c r="E1962" s="215"/>
      <c r="F1962" s="214"/>
      <c r="G1962" s="214"/>
      <c r="H1962" s="215"/>
      <c r="I1962" s="216"/>
      <c r="J1962" s="216"/>
      <c r="K1962" s="216"/>
      <c r="L1962" s="216"/>
      <c r="M1962" s="216"/>
      <c r="N1962" s="216"/>
      <c r="O1962" s="216"/>
      <c r="P1962" s="216"/>
      <c r="Q1962" s="217"/>
      <c r="R1962" s="217"/>
      <c r="S1962" s="214"/>
      <c r="T1962" s="214"/>
    </row>
    <row r="1963" spans="1:20" s="28" customFormat="1">
      <c r="A1963" s="211"/>
      <c r="B1963" s="212"/>
      <c r="C1963" s="213"/>
      <c r="D1963" s="214"/>
      <c r="E1963" s="215"/>
      <c r="F1963" s="214"/>
      <c r="G1963" s="214"/>
      <c r="H1963" s="215"/>
      <c r="I1963" s="216"/>
      <c r="J1963" s="216"/>
      <c r="K1963" s="216"/>
      <c r="L1963" s="216"/>
      <c r="M1963" s="216"/>
      <c r="N1963" s="216"/>
      <c r="O1963" s="216"/>
      <c r="P1963" s="216"/>
      <c r="Q1963" s="217"/>
      <c r="R1963" s="217"/>
      <c r="S1963" s="214"/>
      <c r="T1963" s="214"/>
    </row>
    <row r="1964" spans="1:20" s="28" customFormat="1">
      <c r="A1964" s="211"/>
      <c r="B1964" s="212"/>
      <c r="C1964" s="213"/>
      <c r="D1964" s="214"/>
      <c r="E1964" s="215"/>
      <c r="F1964" s="214"/>
      <c r="G1964" s="214"/>
      <c r="H1964" s="215"/>
      <c r="I1964" s="216"/>
      <c r="J1964" s="216"/>
      <c r="K1964" s="216"/>
      <c r="L1964" s="216"/>
      <c r="M1964" s="216"/>
      <c r="N1964" s="216"/>
      <c r="O1964" s="216"/>
      <c r="P1964" s="216"/>
      <c r="Q1964" s="217"/>
      <c r="R1964" s="217"/>
      <c r="S1964" s="214"/>
      <c r="T1964" s="214"/>
    </row>
    <row r="1965" spans="1:20" s="28" customFormat="1">
      <c r="A1965" s="211"/>
      <c r="B1965" s="212"/>
      <c r="C1965" s="213"/>
      <c r="D1965" s="214"/>
      <c r="E1965" s="215"/>
      <c r="F1965" s="214"/>
      <c r="G1965" s="214"/>
      <c r="H1965" s="215"/>
      <c r="I1965" s="216"/>
      <c r="J1965" s="216"/>
      <c r="K1965" s="216"/>
      <c r="L1965" s="216"/>
      <c r="M1965" s="216"/>
      <c r="N1965" s="216"/>
      <c r="O1965" s="216"/>
      <c r="P1965" s="216"/>
      <c r="Q1965" s="217"/>
      <c r="R1965" s="217"/>
      <c r="S1965" s="214"/>
      <c r="T1965" s="214"/>
    </row>
    <row r="1966" spans="1:20" s="28" customFormat="1">
      <c r="A1966" s="211"/>
      <c r="B1966" s="212"/>
      <c r="C1966" s="213"/>
      <c r="D1966" s="214"/>
      <c r="E1966" s="215"/>
      <c r="F1966" s="214"/>
      <c r="G1966" s="214"/>
      <c r="H1966" s="215"/>
      <c r="I1966" s="216"/>
      <c r="J1966" s="216"/>
      <c r="K1966" s="216"/>
      <c r="L1966" s="216"/>
      <c r="M1966" s="216"/>
      <c r="N1966" s="216"/>
      <c r="O1966" s="216"/>
      <c r="P1966" s="216"/>
      <c r="Q1966" s="217"/>
      <c r="R1966" s="217"/>
      <c r="S1966" s="214"/>
      <c r="T1966" s="214"/>
    </row>
    <row r="1967" spans="1:20" s="28" customFormat="1">
      <c r="A1967" s="211"/>
      <c r="B1967" s="212"/>
      <c r="C1967" s="213"/>
      <c r="D1967" s="214"/>
      <c r="E1967" s="215"/>
      <c r="F1967" s="214"/>
      <c r="G1967" s="214"/>
      <c r="H1967" s="215"/>
      <c r="I1967" s="216"/>
      <c r="J1967" s="216"/>
      <c r="K1967" s="216"/>
      <c r="L1967" s="216"/>
      <c r="M1967" s="216"/>
      <c r="N1967" s="216"/>
      <c r="O1967" s="216"/>
      <c r="P1967" s="216"/>
      <c r="Q1967" s="217"/>
      <c r="R1967" s="217"/>
      <c r="S1967" s="214"/>
      <c r="T1967" s="214"/>
    </row>
    <row r="1968" spans="1:20" s="28" customFormat="1">
      <c r="A1968" s="211"/>
      <c r="B1968" s="212"/>
      <c r="C1968" s="213"/>
      <c r="D1968" s="214"/>
      <c r="E1968" s="215"/>
      <c r="F1968" s="214"/>
      <c r="G1968" s="214"/>
      <c r="H1968" s="215"/>
      <c r="I1968" s="216"/>
      <c r="J1968" s="216"/>
      <c r="K1968" s="216"/>
      <c r="L1968" s="216"/>
      <c r="M1968" s="216"/>
      <c r="N1968" s="216"/>
      <c r="O1968" s="216"/>
      <c r="P1968" s="216"/>
      <c r="Q1968" s="217"/>
      <c r="R1968" s="217"/>
      <c r="S1968" s="214"/>
      <c r="T1968" s="214"/>
    </row>
    <row r="1969" spans="1:20" s="28" customFormat="1">
      <c r="A1969" s="211"/>
      <c r="B1969" s="212"/>
      <c r="C1969" s="213"/>
      <c r="D1969" s="214"/>
      <c r="E1969" s="215"/>
      <c r="F1969" s="214"/>
      <c r="G1969" s="214"/>
      <c r="H1969" s="215"/>
      <c r="I1969" s="216"/>
      <c r="J1969" s="216"/>
      <c r="K1969" s="216"/>
      <c r="L1969" s="216"/>
      <c r="M1969" s="216"/>
      <c r="N1969" s="216"/>
      <c r="O1969" s="216"/>
      <c r="P1969" s="216"/>
      <c r="Q1969" s="217"/>
      <c r="R1969" s="217"/>
      <c r="S1969" s="214"/>
      <c r="T1969" s="214"/>
    </row>
    <row r="1970" spans="1:20" s="28" customFormat="1">
      <c r="A1970" s="211"/>
      <c r="B1970" s="212"/>
      <c r="C1970" s="213"/>
      <c r="D1970" s="214"/>
      <c r="E1970" s="215"/>
      <c r="F1970" s="214"/>
      <c r="G1970" s="214"/>
      <c r="H1970" s="215"/>
      <c r="I1970" s="216"/>
      <c r="J1970" s="216"/>
      <c r="K1970" s="216"/>
      <c r="L1970" s="216"/>
      <c r="M1970" s="216"/>
      <c r="N1970" s="216"/>
      <c r="O1970" s="216"/>
      <c r="P1970" s="216"/>
      <c r="Q1970" s="217"/>
      <c r="R1970" s="217"/>
      <c r="S1970" s="214"/>
      <c r="T1970" s="214"/>
    </row>
    <row r="1971" spans="1:20" s="28" customFormat="1">
      <c r="A1971" s="211"/>
      <c r="B1971" s="212"/>
      <c r="C1971" s="213"/>
      <c r="D1971" s="214"/>
      <c r="E1971" s="215"/>
      <c r="F1971" s="214"/>
      <c r="G1971" s="214"/>
      <c r="H1971" s="215"/>
      <c r="I1971" s="216"/>
      <c r="J1971" s="216"/>
      <c r="K1971" s="216"/>
      <c r="L1971" s="216"/>
      <c r="M1971" s="216"/>
      <c r="N1971" s="216"/>
      <c r="O1971" s="216"/>
      <c r="P1971" s="216"/>
      <c r="Q1971" s="217"/>
      <c r="R1971" s="217"/>
      <c r="S1971" s="214"/>
      <c r="T1971" s="214"/>
    </row>
    <row r="1972" spans="1:20" s="28" customFormat="1">
      <c r="A1972" s="211"/>
      <c r="B1972" s="212"/>
      <c r="C1972" s="213"/>
      <c r="D1972" s="214"/>
      <c r="E1972" s="215"/>
      <c r="F1972" s="214"/>
      <c r="G1972" s="214"/>
      <c r="H1972" s="215"/>
      <c r="I1972" s="216"/>
      <c r="J1972" s="216"/>
      <c r="K1972" s="216"/>
      <c r="L1972" s="216"/>
      <c r="M1972" s="216"/>
      <c r="N1972" s="216"/>
      <c r="O1972" s="216"/>
      <c r="P1972" s="216"/>
      <c r="Q1972" s="217"/>
      <c r="R1972" s="217"/>
      <c r="S1972" s="214"/>
      <c r="T1972" s="214"/>
    </row>
    <row r="1973" spans="1:20" s="28" customFormat="1">
      <c r="A1973" s="211"/>
      <c r="B1973" s="212"/>
      <c r="C1973" s="213"/>
      <c r="D1973" s="214"/>
      <c r="E1973" s="215"/>
      <c r="F1973" s="214"/>
      <c r="G1973" s="214"/>
      <c r="H1973" s="215"/>
      <c r="I1973" s="216"/>
      <c r="J1973" s="216"/>
      <c r="K1973" s="216"/>
      <c r="L1973" s="216"/>
      <c r="M1973" s="216"/>
      <c r="N1973" s="216"/>
      <c r="O1973" s="216"/>
      <c r="P1973" s="216"/>
      <c r="Q1973" s="217"/>
      <c r="R1973" s="217"/>
      <c r="S1973" s="214"/>
      <c r="T1973" s="214"/>
    </row>
    <row r="1974" spans="1:20" s="28" customFormat="1">
      <c r="A1974" s="211"/>
      <c r="B1974" s="212"/>
      <c r="C1974" s="213"/>
      <c r="D1974" s="214"/>
      <c r="E1974" s="215"/>
      <c r="F1974" s="214"/>
      <c r="G1974" s="214"/>
      <c r="H1974" s="215"/>
      <c r="I1974" s="216"/>
      <c r="J1974" s="216"/>
      <c r="K1974" s="216"/>
      <c r="L1974" s="216"/>
      <c r="M1974" s="216"/>
      <c r="N1974" s="216"/>
      <c r="O1974" s="216"/>
      <c r="P1974" s="216"/>
      <c r="Q1974" s="217"/>
      <c r="R1974" s="217"/>
      <c r="S1974" s="214"/>
      <c r="T1974" s="214"/>
    </row>
    <row r="1975" spans="1:20" s="28" customFormat="1">
      <c r="A1975" s="211"/>
      <c r="B1975" s="212"/>
      <c r="C1975" s="213"/>
      <c r="D1975" s="214"/>
      <c r="E1975" s="215"/>
      <c r="F1975" s="214"/>
      <c r="G1975" s="214"/>
      <c r="H1975" s="215"/>
      <c r="I1975" s="216"/>
      <c r="J1975" s="216"/>
      <c r="K1975" s="216"/>
      <c r="L1975" s="216"/>
      <c r="M1975" s="216"/>
      <c r="N1975" s="216"/>
      <c r="O1975" s="216"/>
      <c r="P1975" s="216"/>
      <c r="Q1975" s="217"/>
      <c r="R1975" s="217"/>
      <c r="S1975" s="214"/>
      <c r="T1975" s="214"/>
    </row>
    <row r="1976" spans="1:20" s="28" customFormat="1">
      <c r="A1976" s="211"/>
      <c r="B1976" s="212"/>
      <c r="C1976" s="213"/>
      <c r="D1976" s="214"/>
      <c r="E1976" s="215"/>
      <c r="F1976" s="214"/>
      <c r="G1976" s="214"/>
      <c r="H1976" s="215"/>
      <c r="I1976" s="216"/>
      <c r="J1976" s="216"/>
      <c r="K1976" s="216"/>
      <c r="L1976" s="216"/>
      <c r="M1976" s="216"/>
      <c r="N1976" s="216"/>
      <c r="O1976" s="216"/>
      <c r="P1976" s="216"/>
      <c r="Q1976" s="217"/>
      <c r="R1976" s="217"/>
      <c r="S1976" s="214"/>
      <c r="T1976" s="214"/>
    </row>
    <row r="1977" spans="1:20" s="28" customFormat="1">
      <c r="A1977" s="211"/>
      <c r="B1977" s="212"/>
      <c r="C1977" s="213"/>
      <c r="D1977" s="214"/>
      <c r="E1977" s="215"/>
      <c r="F1977" s="214"/>
      <c r="G1977" s="214"/>
      <c r="H1977" s="215"/>
      <c r="I1977" s="216"/>
      <c r="J1977" s="216"/>
      <c r="K1977" s="216"/>
      <c r="L1977" s="216"/>
      <c r="M1977" s="216"/>
      <c r="N1977" s="216"/>
      <c r="O1977" s="216"/>
      <c r="P1977" s="216"/>
      <c r="Q1977" s="217"/>
      <c r="R1977" s="217"/>
      <c r="S1977" s="214"/>
      <c r="T1977" s="214"/>
    </row>
    <row r="1978" spans="1:20" s="28" customFormat="1">
      <c r="A1978" s="211"/>
      <c r="B1978" s="212"/>
      <c r="C1978" s="213"/>
      <c r="D1978" s="214"/>
      <c r="E1978" s="215"/>
      <c r="F1978" s="214"/>
      <c r="G1978" s="214"/>
      <c r="H1978" s="215"/>
      <c r="I1978" s="216"/>
      <c r="J1978" s="216"/>
      <c r="K1978" s="216"/>
      <c r="L1978" s="216"/>
      <c r="M1978" s="216"/>
      <c r="N1978" s="216"/>
      <c r="O1978" s="216"/>
      <c r="P1978" s="216"/>
      <c r="Q1978" s="217"/>
      <c r="R1978" s="217"/>
      <c r="S1978" s="214"/>
      <c r="T1978" s="214"/>
    </row>
    <row r="1979" spans="1:20" s="28" customFormat="1">
      <c r="A1979" s="211"/>
      <c r="B1979" s="212"/>
      <c r="C1979" s="213"/>
      <c r="D1979" s="214"/>
      <c r="E1979" s="215"/>
      <c r="F1979" s="214"/>
      <c r="G1979" s="214"/>
      <c r="H1979" s="215"/>
      <c r="I1979" s="216"/>
      <c r="J1979" s="216"/>
      <c r="K1979" s="216"/>
      <c r="L1979" s="216"/>
      <c r="M1979" s="216"/>
      <c r="N1979" s="216"/>
      <c r="O1979" s="216"/>
      <c r="P1979" s="216"/>
      <c r="Q1979" s="217"/>
      <c r="R1979" s="217"/>
      <c r="S1979" s="214"/>
      <c r="T1979" s="214"/>
    </row>
    <row r="1980" spans="1:20" s="28" customFormat="1">
      <c r="A1980" s="211"/>
      <c r="B1980" s="212"/>
      <c r="C1980" s="213"/>
      <c r="D1980" s="214"/>
      <c r="E1980" s="215"/>
      <c r="F1980" s="214"/>
      <c r="G1980" s="214"/>
      <c r="H1980" s="215"/>
      <c r="I1980" s="216"/>
      <c r="J1980" s="216"/>
      <c r="K1980" s="216"/>
      <c r="L1980" s="216"/>
      <c r="M1980" s="216"/>
      <c r="N1980" s="216"/>
      <c r="O1980" s="216"/>
      <c r="P1980" s="216"/>
      <c r="Q1980" s="217"/>
      <c r="R1980" s="217"/>
      <c r="S1980" s="214"/>
      <c r="T1980" s="214"/>
    </row>
    <row r="1981" spans="1:20" s="28" customFormat="1">
      <c r="A1981" s="211"/>
      <c r="B1981" s="212"/>
      <c r="C1981" s="213"/>
      <c r="D1981" s="214"/>
      <c r="E1981" s="215"/>
      <c r="F1981" s="214"/>
      <c r="G1981" s="214"/>
      <c r="H1981" s="215"/>
      <c r="I1981" s="216"/>
      <c r="J1981" s="216"/>
      <c r="K1981" s="216"/>
      <c r="L1981" s="216"/>
      <c r="M1981" s="216"/>
      <c r="N1981" s="216"/>
      <c r="O1981" s="216"/>
      <c r="P1981" s="216"/>
      <c r="Q1981" s="217"/>
      <c r="R1981" s="217"/>
      <c r="S1981" s="214"/>
      <c r="T1981" s="214"/>
    </row>
    <row r="1982" spans="1:20" s="28" customFormat="1">
      <c r="A1982" s="211"/>
      <c r="B1982" s="212"/>
      <c r="C1982" s="213"/>
      <c r="D1982" s="214"/>
      <c r="E1982" s="215"/>
      <c r="F1982" s="214"/>
      <c r="G1982" s="214"/>
      <c r="H1982" s="215"/>
      <c r="I1982" s="216"/>
      <c r="J1982" s="216"/>
      <c r="K1982" s="216"/>
      <c r="L1982" s="216"/>
      <c r="M1982" s="216"/>
      <c r="N1982" s="216"/>
      <c r="O1982" s="216"/>
      <c r="P1982" s="216"/>
      <c r="Q1982" s="217"/>
      <c r="R1982" s="217"/>
      <c r="S1982" s="214"/>
      <c r="T1982" s="214"/>
    </row>
    <row r="1983" spans="1:20" s="28" customFormat="1">
      <c r="A1983" s="211"/>
      <c r="B1983" s="212"/>
      <c r="C1983" s="213"/>
      <c r="D1983" s="214"/>
      <c r="E1983" s="215"/>
      <c r="F1983" s="214"/>
      <c r="G1983" s="214"/>
      <c r="H1983" s="215"/>
      <c r="I1983" s="216"/>
      <c r="J1983" s="216"/>
      <c r="K1983" s="216"/>
      <c r="L1983" s="216"/>
      <c r="M1983" s="216"/>
      <c r="N1983" s="216"/>
      <c r="O1983" s="216"/>
      <c r="P1983" s="216"/>
      <c r="Q1983" s="217"/>
      <c r="R1983" s="217"/>
      <c r="S1983" s="214"/>
      <c r="T1983" s="214"/>
    </row>
    <row r="1984" spans="1:20" s="28" customFormat="1">
      <c r="A1984" s="211"/>
      <c r="B1984" s="212"/>
      <c r="C1984" s="213"/>
      <c r="D1984" s="214"/>
      <c r="E1984" s="215"/>
      <c r="F1984" s="214"/>
      <c r="G1984" s="214"/>
      <c r="H1984" s="215"/>
      <c r="I1984" s="216"/>
      <c r="J1984" s="216"/>
      <c r="K1984" s="216"/>
      <c r="L1984" s="216"/>
      <c r="M1984" s="216"/>
      <c r="N1984" s="216"/>
      <c r="O1984" s="216"/>
      <c r="P1984" s="216"/>
      <c r="Q1984" s="217"/>
      <c r="R1984" s="217"/>
      <c r="S1984" s="214"/>
      <c r="T1984" s="214"/>
    </row>
    <row r="1985" spans="1:20" s="28" customFormat="1">
      <c r="A1985" s="211"/>
      <c r="B1985" s="212"/>
      <c r="C1985" s="213"/>
      <c r="D1985" s="214"/>
      <c r="E1985" s="215"/>
      <c r="F1985" s="214"/>
      <c r="G1985" s="214"/>
      <c r="H1985" s="215"/>
      <c r="I1985" s="216"/>
      <c r="J1985" s="216"/>
      <c r="K1985" s="216"/>
      <c r="L1985" s="216"/>
      <c r="M1985" s="216"/>
      <c r="N1985" s="216"/>
      <c r="O1985" s="216"/>
      <c r="P1985" s="216"/>
      <c r="Q1985" s="217"/>
      <c r="R1985" s="217"/>
      <c r="S1985" s="214"/>
      <c r="T1985" s="214"/>
    </row>
    <row r="1986" spans="1:20" s="28" customFormat="1">
      <c r="A1986" s="211"/>
      <c r="B1986" s="212"/>
      <c r="C1986" s="213"/>
      <c r="D1986" s="214"/>
      <c r="E1986" s="215"/>
      <c r="F1986" s="214"/>
      <c r="G1986" s="214"/>
      <c r="H1986" s="215"/>
      <c r="I1986" s="216"/>
      <c r="J1986" s="216"/>
      <c r="K1986" s="216"/>
      <c r="L1986" s="216"/>
      <c r="M1986" s="216"/>
      <c r="N1986" s="216"/>
      <c r="O1986" s="216"/>
      <c r="P1986" s="216"/>
      <c r="Q1986" s="217"/>
      <c r="R1986" s="217"/>
      <c r="S1986" s="214"/>
      <c r="T1986" s="214"/>
    </row>
    <row r="1987" spans="1:20" s="28" customFormat="1">
      <c r="A1987" s="211"/>
      <c r="B1987" s="212"/>
      <c r="C1987" s="213"/>
      <c r="D1987" s="214"/>
      <c r="E1987" s="215"/>
      <c r="F1987" s="214"/>
      <c r="G1987" s="214"/>
      <c r="H1987" s="215"/>
      <c r="I1987" s="216"/>
      <c r="J1987" s="216"/>
      <c r="K1987" s="216"/>
      <c r="L1987" s="216"/>
      <c r="M1987" s="216"/>
      <c r="N1987" s="216"/>
      <c r="O1987" s="216"/>
      <c r="P1987" s="216"/>
      <c r="Q1987" s="217"/>
      <c r="R1987" s="217"/>
      <c r="S1987" s="214"/>
      <c r="T1987" s="214"/>
    </row>
    <row r="1988" spans="1:20" s="28" customFormat="1">
      <c r="A1988" s="211"/>
      <c r="B1988" s="212"/>
      <c r="C1988" s="213"/>
      <c r="D1988" s="214"/>
      <c r="E1988" s="215"/>
      <c r="F1988" s="214"/>
      <c r="G1988" s="214"/>
      <c r="H1988" s="215"/>
      <c r="I1988" s="216"/>
      <c r="J1988" s="216"/>
      <c r="K1988" s="216"/>
      <c r="L1988" s="216"/>
      <c r="M1988" s="216"/>
      <c r="N1988" s="216"/>
      <c r="O1988" s="216"/>
      <c r="P1988" s="216"/>
      <c r="Q1988" s="217"/>
      <c r="R1988" s="217"/>
      <c r="S1988" s="214"/>
      <c r="T1988" s="214"/>
    </row>
    <row r="1989" spans="1:20" s="28" customFormat="1">
      <c r="A1989" s="211"/>
      <c r="B1989" s="212"/>
      <c r="C1989" s="213"/>
      <c r="D1989" s="214"/>
      <c r="E1989" s="215"/>
      <c r="F1989" s="214"/>
      <c r="G1989" s="214"/>
      <c r="H1989" s="215"/>
      <c r="I1989" s="216"/>
      <c r="J1989" s="216"/>
      <c r="K1989" s="216"/>
      <c r="L1989" s="216"/>
      <c r="M1989" s="216"/>
      <c r="N1989" s="216"/>
      <c r="O1989" s="216"/>
      <c r="P1989" s="216"/>
      <c r="Q1989" s="217"/>
      <c r="R1989" s="217"/>
      <c r="S1989" s="214"/>
      <c r="T1989" s="214"/>
    </row>
    <row r="1990" spans="1:20" s="28" customFormat="1">
      <c r="A1990" s="211"/>
      <c r="B1990" s="212"/>
      <c r="C1990" s="213"/>
      <c r="D1990" s="214"/>
      <c r="E1990" s="215"/>
      <c r="F1990" s="214"/>
      <c r="G1990" s="214"/>
      <c r="H1990" s="215"/>
      <c r="I1990" s="216"/>
      <c r="J1990" s="216"/>
      <c r="K1990" s="216"/>
      <c r="L1990" s="216"/>
      <c r="M1990" s="216"/>
      <c r="N1990" s="216"/>
      <c r="O1990" s="216"/>
      <c r="P1990" s="216"/>
      <c r="Q1990" s="217"/>
      <c r="R1990" s="217"/>
      <c r="S1990" s="214"/>
      <c r="T1990" s="214"/>
    </row>
    <row r="1991" spans="1:20" s="28" customFormat="1">
      <c r="A1991" s="211"/>
      <c r="B1991" s="212"/>
      <c r="C1991" s="213"/>
      <c r="D1991" s="214"/>
      <c r="E1991" s="215"/>
      <c r="F1991" s="214"/>
      <c r="G1991" s="214"/>
      <c r="H1991" s="215"/>
      <c r="I1991" s="216"/>
      <c r="J1991" s="216"/>
      <c r="K1991" s="216"/>
      <c r="L1991" s="216"/>
      <c r="M1991" s="216"/>
      <c r="N1991" s="216"/>
      <c r="O1991" s="216"/>
      <c r="P1991" s="216"/>
      <c r="Q1991" s="217"/>
      <c r="R1991" s="217"/>
      <c r="S1991" s="214"/>
      <c r="T1991" s="214"/>
    </row>
    <row r="1992" spans="1:20" s="28" customFormat="1">
      <c r="A1992" s="211"/>
      <c r="B1992" s="212"/>
      <c r="C1992" s="213"/>
      <c r="D1992" s="214"/>
      <c r="E1992" s="215"/>
      <c r="F1992" s="214"/>
      <c r="G1992" s="214"/>
      <c r="H1992" s="215"/>
      <c r="I1992" s="216"/>
      <c r="J1992" s="216"/>
      <c r="K1992" s="216"/>
      <c r="L1992" s="216"/>
      <c r="M1992" s="216"/>
      <c r="N1992" s="216"/>
      <c r="O1992" s="216"/>
      <c r="P1992" s="216"/>
      <c r="Q1992" s="217"/>
      <c r="R1992" s="217"/>
      <c r="S1992" s="214"/>
      <c r="T1992" s="214"/>
    </row>
    <row r="1993" spans="1:20" s="28" customFormat="1">
      <c r="A1993" s="211"/>
      <c r="B1993" s="212"/>
      <c r="C1993" s="213"/>
      <c r="D1993" s="214"/>
      <c r="E1993" s="215"/>
      <c r="F1993" s="214"/>
      <c r="G1993" s="214"/>
      <c r="H1993" s="215"/>
      <c r="I1993" s="216"/>
      <c r="J1993" s="216"/>
      <c r="K1993" s="216"/>
      <c r="L1993" s="216"/>
      <c r="M1993" s="216"/>
      <c r="N1993" s="216"/>
      <c r="O1993" s="216"/>
      <c r="P1993" s="216"/>
      <c r="Q1993" s="217"/>
      <c r="R1993" s="217"/>
      <c r="S1993" s="214"/>
      <c r="T1993" s="214"/>
    </row>
    <row r="1994" spans="1:20" s="28" customFormat="1">
      <c r="A1994" s="211"/>
      <c r="B1994" s="212"/>
      <c r="C1994" s="213"/>
      <c r="D1994" s="214"/>
      <c r="E1994" s="215"/>
      <c r="F1994" s="214"/>
      <c r="G1994" s="214"/>
      <c r="H1994" s="215"/>
      <c r="I1994" s="216"/>
      <c r="J1994" s="216"/>
      <c r="K1994" s="216"/>
      <c r="L1994" s="216"/>
      <c r="M1994" s="216"/>
      <c r="N1994" s="216"/>
      <c r="O1994" s="216"/>
      <c r="P1994" s="216"/>
      <c r="Q1994" s="217"/>
      <c r="R1994" s="217"/>
      <c r="S1994" s="214"/>
      <c r="T1994" s="214"/>
    </row>
    <row r="1995" spans="1:20" s="28" customFormat="1">
      <c r="A1995" s="211"/>
      <c r="B1995" s="212"/>
      <c r="C1995" s="213"/>
      <c r="D1995" s="214"/>
      <c r="E1995" s="215"/>
      <c r="F1995" s="214"/>
      <c r="G1995" s="214"/>
      <c r="H1995" s="215"/>
      <c r="I1995" s="216"/>
      <c r="J1995" s="216"/>
      <c r="K1995" s="216"/>
      <c r="L1995" s="216"/>
      <c r="M1995" s="216"/>
      <c r="N1995" s="216"/>
      <c r="O1995" s="216"/>
      <c r="P1995" s="216"/>
      <c r="Q1995" s="217"/>
      <c r="R1995" s="217"/>
      <c r="S1995" s="214"/>
      <c r="T1995" s="214"/>
    </row>
    <row r="1996" spans="1:20" s="28" customFormat="1">
      <c r="A1996" s="211"/>
      <c r="B1996" s="212"/>
      <c r="C1996" s="213"/>
      <c r="D1996" s="214"/>
      <c r="E1996" s="215"/>
      <c r="F1996" s="214"/>
      <c r="G1996" s="214"/>
      <c r="H1996" s="215"/>
      <c r="I1996" s="216"/>
      <c r="J1996" s="216"/>
      <c r="K1996" s="216"/>
      <c r="L1996" s="216"/>
      <c r="M1996" s="216"/>
      <c r="N1996" s="216"/>
      <c r="O1996" s="216"/>
      <c r="P1996" s="216"/>
      <c r="Q1996" s="217"/>
      <c r="R1996" s="217"/>
      <c r="S1996" s="214"/>
      <c r="T1996" s="214"/>
    </row>
    <row r="1997" spans="1:20" s="28" customFormat="1">
      <c r="A1997" s="211"/>
      <c r="B1997" s="212"/>
      <c r="C1997" s="213"/>
      <c r="D1997" s="214"/>
      <c r="E1997" s="215"/>
      <c r="F1997" s="214"/>
      <c r="G1997" s="214"/>
      <c r="H1997" s="215"/>
      <c r="I1997" s="216"/>
      <c r="J1997" s="216"/>
      <c r="K1997" s="216"/>
      <c r="L1997" s="216"/>
      <c r="M1997" s="216"/>
      <c r="N1997" s="216"/>
      <c r="O1997" s="216"/>
      <c r="P1997" s="216"/>
      <c r="Q1997" s="217"/>
      <c r="R1997" s="217"/>
      <c r="S1997" s="214"/>
      <c r="T1997" s="214"/>
    </row>
    <row r="1998" spans="1:20" s="28" customFormat="1">
      <c r="A1998" s="211"/>
      <c r="B1998" s="212"/>
      <c r="C1998" s="213"/>
      <c r="D1998" s="214"/>
      <c r="E1998" s="215"/>
      <c r="F1998" s="214"/>
      <c r="G1998" s="214"/>
      <c r="H1998" s="215"/>
      <c r="I1998" s="216"/>
      <c r="J1998" s="216"/>
      <c r="K1998" s="216"/>
      <c r="L1998" s="216"/>
      <c r="M1998" s="216"/>
      <c r="N1998" s="216"/>
      <c r="O1998" s="216"/>
      <c r="P1998" s="216"/>
      <c r="Q1998" s="217"/>
      <c r="R1998" s="217"/>
      <c r="S1998" s="214"/>
      <c r="T1998" s="214"/>
    </row>
    <row r="1999" spans="1:20" s="28" customFormat="1">
      <c r="A1999" s="211"/>
      <c r="B1999" s="212"/>
      <c r="C1999" s="213"/>
      <c r="D1999" s="214"/>
      <c r="E1999" s="215"/>
      <c r="F1999" s="214"/>
      <c r="G1999" s="214"/>
      <c r="H1999" s="215"/>
      <c r="I1999" s="216"/>
      <c r="J1999" s="216"/>
      <c r="K1999" s="216"/>
      <c r="L1999" s="216"/>
      <c r="M1999" s="216"/>
      <c r="N1999" s="216"/>
      <c r="O1999" s="216"/>
      <c r="P1999" s="216"/>
      <c r="Q1999" s="217"/>
      <c r="R1999" s="217"/>
      <c r="S1999" s="214"/>
      <c r="T1999" s="214"/>
    </row>
    <row r="2000" spans="1:20" s="28" customFormat="1">
      <c r="A2000" s="211"/>
      <c r="B2000" s="212"/>
      <c r="C2000" s="213"/>
      <c r="D2000" s="214"/>
      <c r="E2000" s="215"/>
      <c r="F2000" s="214"/>
      <c r="G2000" s="214"/>
      <c r="H2000" s="215"/>
      <c r="I2000" s="216"/>
      <c r="J2000" s="216"/>
      <c r="K2000" s="216"/>
      <c r="L2000" s="216"/>
      <c r="M2000" s="216"/>
      <c r="N2000" s="216"/>
      <c r="O2000" s="216"/>
      <c r="P2000" s="216"/>
      <c r="Q2000" s="217"/>
      <c r="R2000" s="217"/>
      <c r="S2000" s="214"/>
      <c r="T2000" s="214"/>
    </row>
    <row r="2001" spans="1:20" s="28" customFormat="1">
      <c r="A2001" s="211"/>
      <c r="B2001" s="212"/>
      <c r="C2001" s="213"/>
      <c r="D2001" s="214"/>
      <c r="E2001" s="215"/>
      <c r="F2001" s="214"/>
      <c r="G2001" s="214"/>
      <c r="H2001" s="215"/>
      <c r="I2001" s="216"/>
      <c r="J2001" s="216"/>
      <c r="K2001" s="216"/>
      <c r="L2001" s="216"/>
      <c r="M2001" s="216"/>
      <c r="N2001" s="216"/>
      <c r="O2001" s="216"/>
      <c r="P2001" s="216"/>
      <c r="Q2001" s="217"/>
      <c r="R2001" s="217"/>
      <c r="S2001" s="214"/>
      <c r="T2001" s="214"/>
    </row>
    <row r="2002" spans="1:20" s="28" customFormat="1">
      <c r="A2002" s="211"/>
      <c r="B2002" s="212"/>
      <c r="C2002" s="213"/>
      <c r="D2002" s="214"/>
      <c r="E2002" s="215"/>
      <c r="F2002" s="214"/>
      <c r="G2002" s="214"/>
      <c r="H2002" s="215"/>
      <c r="I2002" s="216"/>
      <c r="J2002" s="216"/>
      <c r="K2002" s="216"/>
      <c r="L2002" s="216"/>
      <c r="M2002" s="216"/>
      <c r="N2002" s="216"/>
      <c r="O2002" s="216"/>
      <c r="P2002" s="216"/>
      <c r="Q2002" s="217"/>
      <c r="R2002" s="217"/>
      <c r="S2002" s="214"/>
      <c r="T2002" s="214"/>
    </row>
    <row r="2003" spans="1:20" s="28" customFormat="1">
      <c r="A2003" s="211"/>
      <c r="B2003" s="212"/>
      <c r="C2003" s="213"/>
      <c r="D2003" s="214"/>
      <c r="E2003" s="215"/>
      <c r="F2003" s="214"/>
      <c r="G2003" s="214"/>
      <c r="H2003" s="215"/>
      <c r="I2003" s="216"/>
      <c r="J2003" s="216"/>
      <c r="K2003" s="216"/>
      <c r="L2003" s="216"/>
      <c r="M2003" s="216"/>
      <c r="N2003" s="216"/>
      <c r="O2003" s="216"/>
      <c r="P2003" s="216"/>
      <c r="Q2003" s="217"/>
      <c r="R2003" s="217"/>
      <c r="S2003" s="214"/>
      <c r="T2003" s="214"/>
    </row>
    <row r="2004" spans="1:20" s="28" customFormat="1">
      <c r="A2004" s="211"/>
      <c r="B2004" s="212"/>
      <c r="C2004" s="213"/>
      <c r="D2004" s="214"/>
      <c r="E2004" s="215"/>
      <c r="F2004" s="214"/>
      <c r="G2004" s="214"/>
      <c r="H2004" s="215"/>
      <c r="I2004" s="216"/>
      <c r="J2004" s="216"/>
      <c r="K2004" s="216"/>
      <c r="L2004" s="216"/>
      <c r="M2004" s="216"/>
      <c r="N2004" s="216"/>
      <c r="O2004" s="216"/>
      <c r="P2004" s="216"/>
      <c r="Q2004" s="217"/>
      <c r="R2004" s="217"/>
      <c r="S2004" s="214"/>
      <c r="T2004" s="214"/>
    </row>
    <row r="2005" spans="1:20" s="28" customFormat="1">
      <c r="A2005" s="211"/>
      <c r="B2005" s="212"/>
      <c r="C2005" s="213"/>
      <c r="D2005" s="214"/>
      <c r="E2005" s="215"/>
      <c r="F2005" s="214"/>
      <c r="G2005" s="214"/>
      <c r="H2005" s="215"/>
      <c r="I2005" s="216"/>
      <c r="J2005" s="216"/>
      <c r="K2005" s="216"/>
      <c r="L2005" s="216"/>
      <c r="M2005" s="216"/>
      <c r="N2005" s="216"/>
      <c r="O2005" s="216"/>
      <c r="P2005" s="216"/>
      <c r="Q2005" s="217"/>
      <c r="R2005" s="217"/>
      <c r="S2005" s="214"/>
      <c r="T2005" s="214"/>
    </row>
    <row r="2006" spans="1:20" s="28" customFormat="1">
      <c r="A2006" s="211"/>
      <c r="B2006" s="212"/>
      <c r="C2006" s="213"/>
      <c r="D2006" s="214"/>
      <c r="E2006" s="215"/>
      <c r="F2006" s="214"/>
      <c r="G2006" s="214"/>
      <c r="H2006" s="215"/>
      <c r="I2006" s="216"/>
      <c r="J2006" s="216"/>
      <c r="K2006" s="216"/>
      <c r="L2006" s="216"/>
      <c r="M2006" s="216"/>
      <c r="N2006" s="216"/>
      <c r="O2006" s="216"/>
      <c r="P2006" s="216"/>
      <c r="Q2006" s="217"/>
      <c r="R2006" s="217"/>
      <c r="S2006" s="214"/>
      <c r="T2006" s="214"/>
    </row>
    <row r="2007" spans="1:20" s="28" customFormat="1">
      <c r="A2007" s="211"/>
      <c r="B2007" s="212"/>
      <c r="C2007" s="213"/>
      <c r="D2007" s="214"/>
      <c r="E2007" s="215"/>
      <c r="F2007" s="214"/>
      <c r="G2007" s="214"/>
      <c r="H2007" s="215"/>
      <c r="I2007" s="216"/>
      <c r="J2007" s="216"/>
      <c r="K2007" s="216"/>
      <c r="L2007" s="216"/>
      <c r="M2007" s="216"/>
      <c r="N2007" s="216"/>
      <c r="O2007" s="216"/>
      <c r="P2007" s="216"/>
      <c r="Q2007" s="217"/>
      <c r="R2007" s="217"/>
      <c r="S2007" s="214"/>
      <c r="T2007" s="214"/>
    </row>
    <row r="2008" spans="1:20" s="28" customFormat="1">
      <c r="A2008" s="211"/>
      <c r="B2008" s="212"/>
      <c r="C2008" s="213"/>
      <c r="D2008" s="214"/>
      <c r="E2008" s="215"/>
      <c r="F2008" s="214"/>
      <c r="G2008" s="214"/>
      <c r="H2008" s="215"/>
      <c r="I2008" s="216"/>
      <c r="J2008" s="216"/>
      <c r="K2008" s="216"/>
      <c r="L2008" s="216"/>
      <c r="M2008" s="216"/>
      <c r="N2008" s="216"/>
      <c r="O2008" s="216"/>
      <c r="P2008" s="216"/>
      <c r="Q2008" s="217"/>
      <c r="R2008" s="217"/>
      <c r="S2008" s="214"/>
      <c r="T2008" s="214"/>
    </row>
    <row r="2009" spans="1:20" s="28" customFormat="1">
      <c r="A2009" s="211"/>
      <c r="B2009" s="212"/>
      <c r="C2009" s="213"/>
      <c r="D2009" s="214"/>
      <c r="E2009" s="215"/>
      <c r="F2009" s="214"/>
      <c r="G2009" s="214"/>
      <c r="H2009" s="215"/>
      <c r="I2009" s="216"/>
      <c r="J2009" s="216"/>
      <c r="K2009" s="216"/>
      <c r="L2009" s="216"/>
      <c r="M2009" s="216"/>
      <c r="N2009" s="216"/>
      <c r="O2009" s="216"/>
      <c r="P2009" s="216"/>
      <c r="Q2009" s="217"/>
      <c r="R2009" s="217"/>
      <c r="S2009" s="214"/>
      <c r="T2009" s="214"/>
    </row>
    <row r="2010" spans="1:20" s="28" customFormat="1">
      <c r="A2010" s="211"/>
      <c r="B2010" s="212"/>
      <c r="C2010" s="213"/>
      <c r="D2010" s="214"/>
      <c r="E2010" s="215"/>
      <c r="F2010" s="214"/>
      <c r="G2010" s="214"/>
      <c r="H2010" s="215"/>
      <c r="I2010" s="216"/>
      <c r="J2010" s="216"/>
      <c r="K2010" s="216"/>
      <c r="L2010" s="216"/>
      <c r="M2010" s="216"/>
      <c r="N2010" s="216"/>
      <c r="O2010" s="216"/>
      <c r="P2010" s="216"/>
      <c r="Q2010" s="217"/>
      <c r="R2010" s="217"/>
      <c r="S2010" s="214"/>
      <c r="T2010" s="214"/>
    </row>
    <row r="2011" spans="1:20" s="28" customFormat="1">
      <c r="A2011" s="211"/>
      <c r="B2011" s="212"/>
      <c r="C2011" s="213"/>
      <c r="D2011" s="214"/>
      <c r="E2011" s="215"/>
      <c r="F2011" s="214"/>
      <c r="G2011" s="214"/>
      <c r="H2011" s="215"/>
      <c r="I2011" s="216"/>
      <c r="J2011" s="216"/>
      <c r="K2011" s="216"/>
      <c r="L2011" s="216"/>
      <c r="M2011" s="216"/>
      <c r="N2011" s="216"/>
      <c r="O2011" s="216"/>
      <c r="P2011" s="216"/>
      <c r="Q2011" s="217"/>
      <c r="R2011" s="217"/>
      <c r="S2011" s="214"/>
      <c r="T2011" s="214"/>
    </row>
    <row r="2012" spans="1:20" s="28" customFormat="1">
      <c r="A2012" s="211"/>
      <c r="B2012" s="212"/>
      <c r="C2012" s="213"/>
      <c r="D2012" s="214"/>
      <c r="E2012" s="215"/>
      <c r="F2012" s="214"/>
      <c r="G2012" s="214"/>
      <c r="H2012" s="215"/>
      <c r="I2012" s="216"/>
      <c r="J2012" s="216"/>
      <c r="K2012" s="216"/>
      <c r="L2012" s="216"/>
      <c r="M2012" s="216"/>
      <c r="N2012" s="216"/>
      <c r="O2012" s="216"/>
      <c r="P2012" s="216"/>
      <c r="Q2012" s="217"/>
      <c r="R2012" s="217"/>
      <c r="S2012" s="214"/>
      <c r="T2012" s="214"/>
    </row>
    <row r="2013" spans="1:20" s="28" customFormat="1">
      <c r="A2013" s="211"/>
      <c r="B2013" s="212"/>
      <c r="C2013" s="213"/>
      <c r="D2013" s="214"/>
      <c r="E2013" s="215"/>
      <c r="F2013" s="214"/>
      <c r="G2013" s="214"/>
      <c r="H2013" s="215"/>
      <c r="I2013" s="216"/>
      <c r="J2013" s="216"/>
      <c r="K2013" s="216"/>
      <c r="L2013" s="216"/>
      <c r="M2013" s="216"/>
      <c r="N2013" s="216"/>
      <c r="O2013" s="216"/>
      <c r="P2013" s="216"/>
      <c r="Q2013" s="217"/>
      <c r="R2013" s="217"/>
      <c r="S2013" s="214"/>
      <c r="T2013" s="214"/>
    </row>
    <row r="2014" spans="1:20" s="28" customFormat="1">
      <c r="A2014" s="211"/>
      <c r="B2014" s="212"/>
      <c r="C2014" s="213"/>
      <c r="D2014" s="214"/>
      <c r="E2014" s="215"/>
      <c r="F2014" s="214"/>
      <c r="G2014" s="214"/>
      <c r="H2014" s="215"/>
      <c r="I2014" s="216"/>
      <c r="J2014" s="216"/>
      <c r="K2014" s="216"/>
      <c r="L2014" s="216"/>
      <c r="M2014" s="216"/>
      <c r="N2014" s="216"/>
      <c r="O2014" s="216"/>
      <c r="P2014" s="216"/>
      <c r="Q2014" s="217"/>
      <c r="R2014" s="217"/>
      <c r="S2014" s="214"/>
      <c r="T2014" s="214"/>
    </row>
    <row r="2015" spans="1:20" s="28" customFormat="1">
      <c r="A2015" s="211"/>
      <c r="B2015" s="212"/>
      <c r="C2015" s="213"/>
      <c r="D2015" s="214"/>
      <c r="E2015" s="215"/>
      <c r="F2015" s="214"/>
      <c r="G2015" s="214"/>
      <c r="H2015" s="215"/>
      <c r="I2015" s="216"/>
      <c r="J2015" s="216"/>
      <c r="K2015" s="216"/>
      <c r="L2015" s="216"/>
      <c r="M2015" s="216"/>
      <c r="N2015" s="216"/>
      <c r="O2015" s="216"/>
      <c r="P2015" s="216"/>
      <c r="Q2015" s="217"/>
      <c r="R2015" s="217"/>
      <c r="S2015" s="214"/>
      <c r="T2015" s="214"/>
    </row>
    <row r="2016" spans="1:20" s="28" customFormat="1">
      <c r="A2016" s="211"/>
      <c r="B2016" s="212"/>
      <c r="C2016" s="213"/>
      <c r="D2016" s="214"/>
      <c r="E2016" s="215"/>
      <c r="F2016" s="214"/>
      <c r="G2016" s="214"/>
      <c r="H2016" s="215"/>
      <c r="I2016" s="216"/>
      <c r="J2016" s="216"/>
      <c r="K2016" s="216"/>
      <c r="L2016" s="216"/>
      <c r="M2016" s="216"/>
      <c r="N2016" s="216"/>
      <c r="O2016" s="216"/>
      <c r="P2016" s="216"/>
      <c r="Q2016" s="217"/>
      <c r="R2016" s="217"/>
      <c r="S2016" s="214"/>
      <c r="T2016" s="214"/>
    </row>
    <row r="2017" spans="1:20" s="28" customFormat="1">
      <c r="A2017" s="211"/>
      <c r="B2017" s="212"/>
      <c r="C2017" s="213"/>
      <c r="D2017" s="214"/>
      <c r="E2017" s="215"/>
      <c r="F2017" s="214"/>
      <c r="G2017" s="214"/>
      <c r="H2017" s="215"/>
      <c r="I2017" s="216"/>
      <c r="J2017" s="216"/>
      <c r="K2017" s="216"/>
      <c r="L2017" s="216"/>
      <c r="M2017" s="216"/>
      <c r="N2017" s="216"/>
      <c r="O2017" s="216"/>
      <c r="P2017" s="216"/>
      <c r="Q2017" s="217"/>
      <c r="R2017" s="217"/>
      <c r="S2017" s="214"/>
      <c r="T2017" s="214"/>
    </row>
    <row r="2018" spans="1:20" s="28" customFormat="1">
      <c r="A2018" s="211"/>
      <c r="B2018" s="212"/>
      <c r="C2018" s="213"/>
      <c r="D2018" s="214"/>
      <c r="E2018" s="215"/>
      <c r="F2018" s="214"/>
      <c r="G2018" s="214"/>
      <c r="H2018" s="215"/>
      <c r="I2018" s="216"/>
      <c r="J2018" s="216"/>
      <c r="K2018" s="216"/>
      <c r="L2018" s="216"/>
      <c r="M2018" s="216"/>
      <c r="N2018" s="216"/>
      <c r="O2018" s="216"/>
      <c r="P2018" s="216"/>
      <c r="Q2018" s="217"/>
      <c r="R2018" s="217"/>
      <c r="S2018" s="214"/>
      <c r="T2018" s="214"/>
    </row>
    <row r="2019" spans="1:20" s="28" customFormat="1">
      <c r="A2019" s="211"/>
      <c r="B2019" s="212"/>
      <c r="C2019" s="213"/>
      <c r="D2019" s="214"/>
      <c r="E2019" s="215"/>
      <c r="F2019" s="214"/>
      <c r="G2019" s="214"/>
      <c r="H2019" s="215"/>
      <c r="I2019" s="216"/>
      <c r="J2019" s="216"/>
      <c r="K2019" s="216"/>
      <c r="L2019" s="216"/>
      <c r="M2019" s="216"/>
      <c r="N2019" s="216"/>
      <c r="O2019" s="216"/>
      <c r="P2019" s="216"/>
      <c r="Q2019" s="217"/>
      <c r="R2019" s="217"/>
      <c r="S2019" s="214"/>
      <c r="T2019" s="214"/>
    </row>
    <row r="2020" spans="1:20" s="28" customFormat="1">
      <c r="A2020" s="211"/>
      <c r="B2020" s="212"/>
      <c r="C2020" s="213"/>
      <c r="D2020" s="214"/>
      <c r="E2020" s="215"/>
      <c r="F2020" s="214"/>
      <c r="G2020" s="214"/>
      <c r="H2020" s="215"/>
      <c r="I2020" s="216"/>
      <c r="J2020" s="216"/>
      <c r="K2020" s="216"/>
      <c r="L2020" s="216"/>
      <c r="M2020" s="216"/>
      <c r="N2020" s="216"/>
      <c r="O2020" s="216"/>
      <c r="P2020" s="216"/>
      <c r="Q2020" s="217"/>
      <c r="R2020" s="217"/>
      <c r="S2020" s="214"/>
      <c r="T2020" s="214"/>
    </row>
    <row r="2021" spans="1:20" s="28" customFormat="1">
      <c r="A2021" s="211"/>
      <c r="B2021" s="212"/>
      <c r="C2021" s="213"/>
      <c r="D2021" s="214"/>
      <c r="E2021" s="215"/>
      <c r="F2021" s="214"/>
      <c r="G2021" s="214"/>
      <c r="H2021" s="215"/>
      <c r="I2021" s="216"/>
      <c r="J2021" s="216"/>
      <c r="K2021" s="216"/>
      <c r="L2021" s="216"/>
      <c r="M2021" s="216"/>
      <c r="N2021" s="216"/>
      <c r="O2021" s="216"/>
      <c r="P2021" s="216"/>
      <c r="Q2021" s="217"/>
      <c r="R2021" s="217"/>
      <c r="S2021" s="214"/>
      <c r="T2021" s="214"/>
    </row>
    <row r="2022" spans="1:20" s="28" customFormat="1">
      <c r="A2022" s="211"/>
      <c r="B2022" s="212"/>
      <c r="C2022" s="213"/>
      <c r="D2022" s="214"/>
      <c r="E2022" s="215"/>
      <c r="F2022" s="214"/>
      <c r="G2022" s="214"/>
      <c r="H2022" s="215"/>
      <c r="I2022" s="216"/>
      <c r="J2022" s="216"/>
      <c r="K2022" s="216"/>
      <c r="L2022" s="216"/>
      <c r="M2022" s="216"/>
      <c r="N2022" s="216"/>
      <c r="O2022" s="216"/>
      <c r="P2022" s="216"/>
      <c r="Q2022" s="217"/>
      <c r="R2022" s="217"/>
      <c r="S2022" s="214"/>
      <c r="T2022" s="214"/>
    </row>
    <row r="2023" spans="1:20" s="28" customFormat="1">
      <c r="A2023" s="211"/>
      <c r="B2023" s="212"/>
      <c r="C2023" s="213"/>
      <c r="D2023" s="214"/>
      <c r="E2023" s="215"/>
      <c r="F2023" s="214"/>
      <c r="G2023" s="214"/>
      <c r="H2023" s="215"/>
      <c r="I2023" s="216"/>
      <c r="J2023" s="216"/>
      <c r="K2023" s="216"/>
      <c r="L2023" s="216"/>
      <c r="M2023" s="216"/>
      <c r="N2023" s="216"/>
      <c r="O2023" s="216"/>
      <c r="P2023" s="216"/>
      <c r="Q2023" s="217"/>
      <c r="R2023" s="217"/>
      <c r="S2023" s="214"/>
      <c r="T2023" s="214"/>
    </row>
    <row r="2024" spans="1:20" s="28" customFormat="1">
      <c r="A2024" s="211"/>
      <c r="B2024" s="212"/>
      <c r="C2024" s="213"/>
      <c r="D2024" s="214"/>
      <c r="E2024" s="215"/>
      <c r="F2024" s="214"/>
      <c r="G2024" s="214"/>
      <c r="H2024" s="215"/>
      <c r="I2024" s="216"/>
      <c r="J2024" s="216"/>
      <c r="K2024" s="216"/>
      <c r="L2024" s="216"/>
      <c r="M2024" s="216"/>
      <c r="N2024" s="216"/>
      <c r="O2024" s="216"/>
      <c r="P2024" s="216"/>
      <c r="Q2024" s="217"/>
      <c r="R2024" s="217"/>
      <c r="S2024" s="214"/>
      <c r="T2024" s="214"/>
    </row>
    <row r="2025" spans="1:20" s="28" customFormat="1">
      <c r="A2025" s="211"/>
      <c r="B2025" s="212"/>
      <c r="C2025" s="213"/>
      <c r="D2025" s="214"/>
      <c r="E2025" s="215"/>
      <c r="F2025" s="214"/>
      <c r="G2025" s="214"/>
      <c r="H2025" s="215"/>
      <c r="I2025" s="216"/>
      <c r="J2025" s="216"/>
      <c r="K2025" s="216"/>
      <c r="L2025" s="216"/>
      <c r="M2025" s="216"/>
      <c r="N2025" s="216"/>
      <c r="O2025" s="216"/>
      <c r="P2025" s="216"/>
      <c r="Q2025" s="217"/>
      <c r="R2025" s="217"/>
      <c r="S2025" s="214"/>
      <c r="T2025" s="214"/>
    </row>
    <row r="2026" spans="1:20" s="28" customFormat="1">
      <c r="A2026" s="211"/>
      <c r="B2026" s="212"/>
      <c r="C2026" s="213"/>
      <c r="D2026" s="214"/>
      <c r="E2026" s="215"/>
      <c r="F2026" s="214"/>
      <c r="G2026" s="214"/>
      <c r="H2026" s="215"/>
      <c r="I2026" s="216"/>
      <c r="J2026" s="216"/>
      <c r="K2026" s="216"/>
      <c r="L2026" s="216"/>
      <c r="M2026" s="216"/>
      <c r="N2026" s="216"/>
      <c r="O2026" s="216"/>
      <c r="P2026" s="216"/>
      <c r="Q2026" s="217"/>
      <c r="R2026" s="217"/>
      <c r="S2026" s="214"/>
      <c r="T2026" s="214"/>
    </row>
    <row r="2027" spans="1:20" s="28" customFormat="1">
      <c r="A2027" s="211"/>
      <c r="B2027" s="212"/>
      <c r="C2027" s="213"/>
      <c r="D2027" s="214"/>
      <c r="E2027" s="215"/>
      <c r="F2027" s="214"/>
      <c r="G2027" s="214"/>
      <c r="H2027" s="215"/>
      <c r="I2027" s="216"/>
      <c r="J2027" s="216"/>
      <c r="K2027" s="216"/>
      <c r="L2027" s="216"/>
      <c r="M2027" s="216"/>
      <c r="N2027" s="216"/>
      <c r="O2027" s="216"/>
      <c r="P2027" s="216"/>
      <c r="Q2027" s="217"/>
      <c r="R2027" s="217"/>
      <c r="S2027" s="214"/>
      <c r="T2027" s="214"/>
    </row>
    <row r="2028" spans="1:20" s="28" customFormat="1">
      <c r="A2028" s="211"/>
      <c r="B2028" s="212"/>
      <c r="C2028" s="213"/>
      <c r="D2028" s="214"/>
      <c r="E2028" s="215"/>
      <c r="F2028" s="214"/>
      <c r="G2028" s="214"/>
      <c r="H2028" s="215"/>
      <c r="I2028" s="216"/>
      <c r="J2028" s="216"/>
      <c r="K2028" s="216"/>
      <c r="L2028" s="216"/>
      <c r="M2028" s="216"/>
      <c r="N2028" s="216"/>
      <c r="O2028" s="216"/>
      <c r="P2028" s="216"/>
      <c r="Q2028" s="217"/>
      <c r="R2028" s="217"/>
      <c r="S2028" s="214"/>
      <c r="T2028" s="214"/>
    </row>
    <row r="2029" spans="1:20" s="28" customFormat="1">
      <c r="A2029" s="211"/>
      <c r="B2029" s="212"/>
      <c r="C2029" s="213"/>
      <c r="D2029" s="214"/>
      <c r="E2029" s="215"/>
      <c r="F2029" s="214"/>
      <c r="G2029" s="214"/>
      <c r="H2029" s="215"/>
      <c r="I2029" s="216"/>
      <c r="J2029" s="216"/>
      <c r="K2029" s="216"/>
      <c r="L2029" s="216"/>
      <c r="M2029" s="216"/>
      <c r="N2029" s="216"/>
      <c r="O2029" s="216"/>
      <c r="P2029" s="216"/>
      <c r="Q2029" s="217"/>
      <c r="R2029" s="217"/>
      <c r="S2029" s="214"/>
      <c r="T2029" s="214"/>
    </row>
    <row r="2030" spans="1:20" s="28" customFormat="1">
      <c r="A2030" s="211"/>
      <c r="B2030" s="212"/>
      <c r="C2030" s="213"/>
      <c r="D2030" s="214"/>
      <c r="E2030" s="215"/>
      <c r="F2030" s="214"/>
      <c r="G2030" s="214"/>
      <c r="H2030" s="215"/>
      <c r="I2030" s="216"/>
      <c r="J2030" s="216"/>
      <c r="K2030" s="216"/>
      <c r="L2030" s="216"/>
      <c r="M2030" s="216"/>
      <c r="N2030" s="216"/>
      <c r="O2030" s="216"/>
      <c r="P2030" s="216"/>
      <c r="Q2030" s="217"/>
      <c r="R2030" s="217"/>
      <c r="S2030" s="214"/>
      <c r="T2030" s="214"/>
    </row>
    <row r="2031" spans="1:20" s="28" customFormat="1">
      <c r="A2031" s="211"/>
      <c r="B2031" s="212"/>
      <c r="C2031" s="213"/>
      <c r="D2031" s="214"/>
      <c r="E2031" s="215"/>
      <c r="F2031" s="214"/>
      <c r="G2031" s="214"/>
      <c r="H2031" s="215"/>
      <c r="I2031" s="216"/>
      <c r="J2031" s="216"/>
      <c r="K2031" s="216"/>
      <c r="L2031" s="216"/>
      <c r="M2031" s="216"/>
      <c r="N2031" s="216"/>
      <c r="O2031" s="216"/>
      <c r="P2031" s="216"/>
      <c r="Q2031" s="217"/>
      <c r="R2031" s="217"/>
      <c r="S2031" s="214"/>
      <c r="T2031" s="214"/>
    </row>
    <row r="2032" spans="1:20" s="28" customFormat="1">
      <c r="A2032" s="211"/>
      <c r="B2032" s="212"/>
      <c r="C2032" s="213"/>
      <c r="D2032" s="214"/>
      <c r="E2032" s="215"/>
      <c r="F2032" s="214"/>
      <c r="G2032" s="214"/>
      <c r="H2032" s="215"/>
      <c r="I2032" s="216"/>
      <c r="J2032" s="216"/>
      <c r="K2032" s="216"/>
      <c r="L2032" s="216"/>
      <c r="M2032" s="216"/>
      <c r="N2032" s="216"/>
      <c r="O2032" s="216"/>
      <c r="P2032" s="216"/>
      <c r="Q2032" s="217"/>
      <c r="R2032" s="217"/>
      <c r="S2032" s="214"/>
      <c r="T2032" s="214"/>
    </row>
    <row r="2033" spans="1:20" s="28" customFormat="1">
      <c r="A2033" s="211"/>
      <c r="B2033" s="212"/>
      <c r="C2033" s="213"/>
      <c r="D2033" s="214"/>
      <c r="E2033" s="215"/>
      <c r="F2033" s="214"/>
      <c r="G2033" s="214"/>
      <c r="H2033" s="215"/>
      <c r="I2033" s="216"/>
      <c r="J2033" s="216"/>
      <c r="K2033" s="216"/>
      <c r="L2033" s="216"/>
      <c r="M2033" s="216"/>
      <c r="N2033" s="216"/>
      <c r="O2033" s="216"/>
      <c r="P2033" s="216"/>
      <c r="Q2033" s="217"/>
      <c r="R2033" s="217"/>
      <c r="S2033" s="214"/>
      <c r="T2033" s="214"/>
    </row>
    <row r="2034" spans="1:20" s="28" customFormat="1">
      <c r="A2034" s="211"/>
      <c r="B2034" s="212"/>
      <c r="C2034" s="213"/>
      <c r="D2034" s="214"/>
      <c r="E2034" s="215"/>
      <c r="F2034" s="214"/>
      <c r="G2034" s="214"/>
      <c r="H2034" s="215"/>
      <c r="I2034" s="216"/>
      <c r="J2034" s="216"/>
      <c r="K2034" s="216"/>
      <c r="L2034" s="216"/>
      <c r="M2034" s="216"/>
      <c r="N2034" s="216"/>
      <c r="O2034" s="216"/>
      <c r="P2034" s="216"/>
      <c r="Q2034" s="217"/>
      <c r="R2034" s="217"/>
      <c r="S2034" s="214"/>
      <c r="T2034" s="214"/>
    </row>
    <row r="2035" spans="1:20" s="28" customFormat="1">
      <c r="A2035" s="211"/>
      <c r="B2035" s="212"/>
      <c r="C2035" s="213"/>
      <c r="D2035" s="214"/>
      <c r="E2035" s="215"/>
      <c r="F2035" s="214"/>
      <c r="G2035" s="214"/>
      <c r="H2035" s="215"/>
      <c r="I2035" s="216"/>
      <c r="J2035" s="216"/>
      <c r="K2035" s="216"/>
      <c r="L2035" s="216"/>
      <c r="M2035" s="216"/>
      <c r="N2035" s="216"/>
      <c r="O2035" s="216"/>
      <c r="P2035" s="216"/>
      <c r="Q2035" s="217"/>
      <c r="R2035" s="217"/>
      <c r="S2035" s="214"/>
      <c r="T2035" s="214"/>
    </row>
    <row r="2036" spans="1:20" s="28" customFormat="1">
      <c r="A2036" s="211"/>
      <c r="B2036" s="212"/>
      <c r="C2036" s="213"/>
      <c r="D2036" s="214"/>
      <c r="E2036" s="215"/>
      <c r="F2036" s="214"/>
      <c r="G2036" s="214"/>
      <c r="H2036" s="215"/>
      <c r="I2036" s="216"/>
      <c r="J2036" s="216"/>
      <c r="K2036" s="216"/>
      <c r="L2036" s="216"/>
      <c r="M2036" s="216"/>
      <c r="N2036" s="216"/>
      <c r="O2036" s="216"/>
      <c r="P2036" s="216"/>
      <c r="Q2036" s="217"/>
      <c r="R2036" s="217"/>
      <c r="S2036" s="214"/>
      <c r="T2036" s="214"/>
    </row>
    <row r="2037" spans="1:20" s="28" customFormat="1">
      <c r="A2037" s="211"/>
      <c r="B2037" s="212"/>
      <c r="C2037" s="213"/>
      <c r="D2037" s="214"/>
      <c r="E2037" s="215"/>
      <c r="F2037" s="214"/>
      <c r="G2037" s="214"/>
      <c r="H2037" s="215"/>
      <c r="I2037" s="216"/>
      <c r="J2037" s="216"/>
      <c r="K2037" s="216"/>
      <c r="L2037" s="216"/>
      <c r="M2037" s="216"/>
      <c r="N2037" s="216"/>
      <c r="O2037" s="216"/>
      <c r="P2037" s="216"/>
      <c r="Q2037" s="217"/>
      <c r="R2037" s="217"/>
      <c r="S2037" s="214"/>
      <c r="T2037" s="214"/>
    </row>
    <row r="2038" spans="1:20" s="28" customFormat="1">
      <c r="A2038" s="211"/>
      <c r="B2038" s="212"/>
      <c r="C2038" s="213"/>
      <c r="D2038" s="214"/>
      <c r="E2038" s="215"/>
      <c r="F2038" s="214"/>
      <c r="G2038" s="214"/>
      <c r="H2038" s="215"/>
      <c r="I2038" s="216"/>
      <c r="J2038" s="216"/>
      <c r="K2038" s="216"/>
      <c r="L2038" s="216"/>
      <c r="M2038" s="216"/>
      <c r="N2038" s="216"/>
      <c r="O2038" s="216"/>
      <c r="P2038" s="216"/>
      <c r="Q2038" s="217"/>
      <c r="R2038" s="217"/>
      <c r="S2038" s="214"/>
      <c r="T2038" s="214"/>
    </row>
    <row r="2039" spans="1:20" s="28" customFormat="1">
      <c r="A2039" s="211"/>
      <c r="B2039" s="212"/>
      <c r="C2039" s="213"/>
      <c r="D2039" s="214"/>
      <c r="E2039" s="215"/>
      <c r="F2039" s="214"/>
      <c r="G2039" s="214"/>
      <c r="H2039" s="215"/>
      <c r="I2039" s="216"/>
      <c r="J2039" s="216"/>
      <c r="K2039" s="216"/>
      <c r="L2039" s="216"/>
      <c r="M2039" s="216"/>
      <c r="N2039" s="216"/>
      <c r="O2039" s="216"/>
      <c r="P2039" s="216"/>
      <c r="Q2039" s="217"/>
      <c r="R2039" s="217"/>
      <c r="S2039" s="214"/>
      <c r="T2039" s="214"/>
    </row>
    <row r="2040" spans="1:20" s="28" customFormat="1">
      <c r="A2040" s="211"/>
      <c r="B2040" s="212"/>
      <c r="C2040" s="213"/>
      <c r="D2040" s="214"/>
      <c r="E2040" s="215"/>
      <c r="F2040" s="214"/>
      <c r="G2040" s="214"/>
      <c r="H2040" s="215"/>
      <c r="I2040" s="216"/>
      <c r="J2040" s="216"/>
      <c r="K2040" s="216"/>
      <c r="L2040" s="216"/>
      <c r="M2040" s="216"/>
      <c r="N2040" s="216"/>
      <c r="O2040" s="216"/>
      <c r="P2040" s="216"/>
      <c r="Q2040" s="217"/>
      <c r="R2040" s="217"/>
      <c r="S2040" s="214"/>
      <c r="T2040" s="214"/>
    </row>
    <row r="2041" spans="1:20" s="28" customFormat="1">
      <c r="A2041" s="211"/>
      <c r="B2041" s="212"/>
      <c r="C2041" s="213"/>
      <c r="D2041" s="214"/>
      <c r="E2041" s="215"/>
      <c r="F2041" s="214"/>
      <c r="G2041" s="214"/>
      <c r="H2041" s="215"/>
      <c r="I2041" s="216"/>
      <c r="J2041" s="216"/>
      <c r="K2041" s="216"/>
      <c r="L2041" s="216"/>
      <c r="M2041" s="216"/>
      <c r="N2041" s="216"/>
      <c r="O2041" s="216"/>
      <c r="P2041" s="216"/>
      <c r="Q2041" s="217"/>
      <c r="R2041" s="217"/>
      <c r="S2041" s="214"/>
      <c r="T2041" s="214"/>
    </row>
    <row r="2042" spans="1:20" s="28" customFormat="1">
      <c r="A2042" s="211"/>
      <c r="B2042" s="212"/>
      <c r="C2042" s="213"/>
      <c r="D2042" s="214"/>
      <c r="E2042" s="215"/>
      <c r="F2042" s="214"/>
      <c r="G2042" s="214"/>
      <c r="H2042" s="215"/>
      <c r="I2042" s="216"/>
      <c r="J2042" s="216"/>
      <c r="K2042" s="216"/>
      <c r="L2042" s="216"/>
      <c r="M2042" s="216"/>
      <c r="N2042" s="216"/>
      <c r="O2042" s="216"/>
      <c r="P2042" s="216"/>
      <c r="Q2042" s="217"/>
      <c r="R2042" s="217"/>
      <c r="S2042" s="214"/>
      <c r="T2042" s="214"/>
    </row>
    <row r="2043" spans="1:20" s="28" customFormat="1">
      <c r="A2043" s="211"/>
      <c r="B2043" s="212"/>
      <c r="C2043" s="213"/>
      <c r="D2043" s="214"/>
      <c r="E2043" s="215"/>
      <c r="F2043" s="214"/>
      <c r="G2043" s="214"/>
      <c r="H2043" s="215"/>
      <c r="I2043" s="216"/>
      <c r="J2043" s="216"/>
      <c r="K2043" s="216"/>
      <c r="L2043" s="216"/>
      <c r="M2043" s="216"/>
      <c r="N2043" s="216"/>
      <c r="O2043" s="216"/>
      <c r="P2043" s="216"/>
      <c r="Q2043" s="217"/>
      <c r="R2043" s="217"/>
      <c r="S2043" s="214"/>
      <c r="T2043" s="214"/>
    </row>
    <row r="2044" spans="1:20" s="28" customFormat="1">
      <c r="A2044" s="211"/>
      <c r="B2044" s="212"/>
      <c r="C2044" s="213"/>
      <c r="D2044" s="214"/>
      <c r="E2044" s="215"/>
      <c r="F2044" s="214"/>
      <c r="G2044" s="214"/>
      <c r="H2044" s="215"/>
      <c r="I2044" s="216"/>
      <c r="J2044" s="216"/>
      <c r="K2044" s="216"/>
      <c r="L2044" s="216"/>
      <c r="M2044" s="216"/>
      <c r="N2044" s="216"/>
      <c r="O2044" s="216"/>
      <c r="P2044" s="216"/>
      <c r="Q2044" s="217"/>
      <c r="R2044" s="217"/>
      <c r="S2044" s="214"/>
      <c r="T2044" s="214"/>
    </row>
    <row r="2045" spans="1:20" s="28" customFormat="1">
      <c r="A2045" s="211"/>
      <c r="B2045" s="212"/>
      <c r="C2045" s="213"/>
      <c r="D2045" s="214"/>
      <c r="E2045" s="215"/>
      <c r="F2045" s="214"/>
      <c r="G2045" s="214"/>
      <c r="H2045" s="215"/>
      <c r="I2045" s="216"/>
      <c r="J2045" s="216"/>
      <c r="K2045" s="216"/>
      <c r="L2045" s="216"/>
      <c r="M2045" s="216"/>
      <c r="N2045" s="216"/>
      <c r="O2045" s="216"/>
      <c r="P2045" s="216"/>
      <c r="Q2045" s="217"/>
      <c r="R2045" s="217"/>
      <c r="S2045" s="214"/>
      <c r="T2045" s="214"/>
    </row>
    <row r="2046" spans="1:20" s="28" customFormat="1">
      <c r="A2046" s="211"/>
      <c r="B2046" s="212"/>
      <c r="C2046" s="213"/>
      <c r="D2046" s="214"/>
      <c r="E2046" s="215"/>
      <c r="F2046" s="214"/>
      <c r="G2046" s="214"/>
      <c r="H2046" s="215"/>
      <c r="I2046" s="216"/>
      <c r="J2046" s="216"/>
      <c r="K2046" s="216"/>
      <c r="L2046" s="216"/>
      <c r="M2046" s="216"/>
      <c r="N2046" s="216"/>
      <c r="O2046" s="216"/>
      <c r="P2046" s="216"/>
      <c r="Q2046" s="217"/>
      <c r="R2046" s="217"/>
      <c r="S2046" s="214"/>
      <c r="T2046" s="214"/>
    </row>
    <row r="2047" spans="1:20" s="28" customFormat="1">
      <c r="A2047" s="211"/>
      <c r="B2047" s="212"/>
      <c r="C2047" s="213"/>
      <c r="D2047" s="214"/>
      <c r="E2047" s="215"/>
      <c r="F2047" s="214"/>
      <c r="G2047" s="214"/>
      <c r="H2047" s="215"/>
      <c r="I2047" s="216"/>
      <c r="J2047" s="216"/>
      <c r="K2047" s="216"/>
      <c r="L2047" s="216"/>
      <c r="M2047" s="216"/>
      <c r="N2047" s="216"/>
      <c r="O2047" s="216"/>
      <c r="P2047" s="216"/>
      <c r="Q2047" s="217"/>
      <c r="R2047" s="217"/>
      <c r="S2047" s="214"/>
      <c r="T2047" s="214"/>
    </row>
    <row r="2048" spans="1:20" s="28" customFormat="1">
      <c r="A2048" s="211"/>
      <c r="B2048" s="212"/>
      <c r="C2048" s="213"/>
      <c r="D2048" s="214"/>
      <c r="E2048" s="215"/>
      <c r="F2048" s="214"/>
      <c r="G2048" s="214"/>
      <c r="H2048" s="215"/>
      <c r="I2048" s="216"/>
      <c r="J2048" s="216"/>
      <c r="K2048" s="216"/>
      <c r="L2048" s="216"/>
      <c r="M2048" s="216"/>
      <c r="N2048" s="216"/>
      <c r="O2048" s="216"/>
      <c r="P2048" s="216"/>
      <c r="Q2048" s="217"/>
      <c r="R2048" s="217"/>
      <c r="S2048" s="214"/>
      <c r="T2048" s="214"/>
    </row>
    <row r="2049" spans="1:20" s="28" customFormat="1">
      <c r="A2049" s="211"/>
      <c r="B2049" s="212"/>
      <c r="C2049" s="213"/>
      <c r="D2049" s="214"/>
      <c r="E2049" s="215"/>
      <c r="F2049" s="214"/>
      <c r="G2049" s="214"/>
      <c r="H2049" s="215"/>
      <c r="I2049" s="216"/>
      <c r="J2049" s="216"/>
      <c r="K2049" s="216"/>
      <c r="L2049" s="216"/>
      <c r="M2049" s="216"/>
      <c r="N2049" s="216"/>
      <c r="O2049" s="216"/>
      <c r="P2049" s="216"/>
      <c r="Q2049" s="217"/>
      <c r="R2049" s="217"/>
      <c r="S2049" s="214"/>
      <c r="T2049" s="214"/>
    </row>
    <row r="2050" spans="1:20" s="28" customFormat="1">
      <c r="A2050" s="211"/>
      <c r="B2050" s="212"/>
      <c r="C2050" s="213"/>
      <c r="D2050" s="214"/>
      <c r="E2050" s="215"/>
      <c r="F2050" s="214"/>
      <c r="G2050" s="214"/>
      <c r="H2050" s="215"/>
      <c r="I2050" s="216"/>
      <c r="J2050" s="216"/>
      <c r="K2050" s="216"/>
      <c r="L2050" s="216"/>
      <c r="M2050" s="216"/>
      <c r="N2050" s="216"/>
      <c r="O2050" s="216"/>
      <c r="P2050" s="216"/>
      <c r="Q2050" s="217"/>
      <c r="R2050" s="217"/>
      <c r="S2050" s="214"/>
      <c r="T2050" s="214"/>
    </row>
    <row r="2051" spans="1:20" s="28" customFormat="1">
      <c r="A2051" s="211"/>
      <c r="B2051" s="212"/>
      <c r="C2051" s="213"/>
      <c r="D2051" s="214"/>
      <c r="E2051" s="215"/>
      <c r="F2051" s="214"/>
      <c r="G2051" s="214"/>
      <c r="H2051" s="215"/>
      <c r="I2051" s="216"/>
      <c r="J2051" s="216"/>
      <c r="K2051" s="216"/>
      <c r="L2051" s="216"/>
      <c r="M2051" s="216"/>
      <c r="N2051" s="216"/>
      <c r="O2051" s="216"/>
      <c r="P2051" s="216"/>
      <c r="Q2051" s="217"/>
      <c r="R2051" s="217"/>
      <c r="S2051" s="214"/>
      <c r="T2051" s="214"/>
    </row>
    <row r="2052" spans="1:20" s="28" customFormat="1">
      <c r="A2052" s="211"/>
      <c r="B2052" s="212"/>
      <c r="C2052" s="213"/>
      <c r="D2052" s="214"/>
      <c r="E2052" s="215"/>
      <c r="F2052" s="214"/>
      <c r="G2052" s="214"/>
      <c r="H2052" s="215"/>
      <c r="I2052" s="216"/>
      <c r="J2052" s="216"/>
      <c r="K2052" s="216"/>
      <c r="L2052" s="216"/>
      <c r="M2052" s="216"/>
      <c r="N2052" s="216"/>
      <c r="O2052" s="216"/>
      <c r="P2052" s="216"/>
      <c r="Q2052" s="217"/>
      <c r="R2052" s="217"/>
      <c r="S2052" s="214"/>
      <c r="T2052" s="214"/>
    </row>
    <row r="2053" spans="1:20" s="28" customFormat="1">
      <c r="A2053" s="211"/>
      <c r="B2053" s="212"/>
      <c r="C2053" s="213"/>
      <c r="D2053" s="214"/>
      <c r="E2053" s="215"/>
      <c r="F2053" s="214"/>
      <c r="G2053" s="214"/>
      <c r="H2053" s="215"/>
      <c r="I2053" s="216"/>
      <c r="J2053" s="216"/>
      <c r="K2053" s="216"/>
      <c r="L2053" s="216"/>
      <c r="M2053" s="216"/>
      <c r="N2053" s="216"/>
      <c r="O2053" s="216"/>
      <c r="P2053" s="216"/>
      <c r="Q2053" s="217"/>
      <c r="R2053" s="217"/>
      <c r="S2053" s="214"/>
      <c r="T2053" s="214"/>
    </row>
    <row r="2054" spans="1:20" s="28" customFormat="1">
      <c r="A2054" s="211"/>
      <c r="B2054" s="212"/>
      <c r="C2054" s="213"/>
      <c r="D2054" s="214"/>
      <c r="E2054" s="215"/>
      <c r="F2054" s="214"/>
      <c r="G2054" s="214"/>
      <c r="H2054" s="215"/>
      <c r="I2054" s="216"/>
      <c r="J2054" s="216"/>
      <c r="K2054" s="216"/>
      <c r="L2054" s="216"/>
      <c r="M2054" s="216"/>
      <c r="N2054" s="216"/>
      <c r="O2054" s="216"/>
      <c r="P2054" s="216"/>
      <c r="Q2054" s="217"/>
      <c r="R2054" s="217"/>
      <c r="S2054" s="214"/>
      <c r="T2054" s="214"/>
    </row>
    <row r="2055" spans="1:20" s="28" customFormat="1">
      <c r="A2055" s="211"/>
      <c r="B2055" s="212"/>
      <c r="C2055" s="213"/>
      <c r="D2055" s="214"/>
      <c r="E2055" s="215"/>
      <c r="F2055" s="214"/>
      <c r="G2055" s="214"/>
      <c r="H2055" s="215"/>
      <c r="I2055" s="216"/>
      <c r="J2055" s="216"/>
      <c r="K2055" s="216"/>
      <c r="L2055" s="216"/>
      <c r="M2055" s="216"/>
      <c r="N2055" s="216"/>
      <c r="O2055" s="216"/>
      <c r="P2055" s="216"/>
      <c r="Q2055" s="217"/>
      <c r="R2055" s="217"/>
      <c r="S2055" s="214"/>
      <c r="T2055" s="214"/>
    </row>
    <row r="2056" spans="1:20" s="28" customFormat="1">
      <c r="A2056" s="211"/>
      <c r="B2056" s="212"/>
      <c r="C2056" s="213"/>
      <c r="D2056" s="214"/>
      <c r="E2056" s="215"/>
      <c r="F2056" s="214"/>
      <c r="G2056" s="214"/>
      <c r="H2056" s="215"/>
      <c r="I2056" s="216"/>
      <c r="J2056" s="216"/>
      <c r="K2056" s="216"/>
      <c r="L2056" s="216"/>
      <c r="M2056" s="216"/>
      <c r="N2056" s="216"/>
      <c r="O2056" s="216"/>
      <c r="P2056" s="216"/>
      <c r="Q2056" s="217"/>
      <c r="R2056" s="217"/>
      <c r="S2056" s="214"/>
      <c r="T2056" s="214"/>
    </row>
    <row r="2057" spans="1:20" s="28" customFormat="1">
      <c r="A2057" s="211"/>
      <c r="B2057" s="212"/>
      <c r="C2057" s="213"/>
      <c r="D2057" s="214"/>
      <c r="E2057" s="215"/>
      <c r="F2057" s="214"/>
      <c r="G2057" s="214"/>
      <c r="H2057" s="215"/>
      <c r="I2057" s="216"/>
      <c r="J2057" s="216"/>
      <c r="K2057" s="216"/>
      <c r="L2057" s="216"/>
      <c r="M2057" s="216"/>
      <c r="N2057" s="216"/>
      <c r="O2057" s="216"/>
      <c r="P2057" s="216"/>
      <c r="Q2057" s="217"/>
      <c r="R2057" s="217"/>
      <c r="S2057" s="214"/>
      <c r="T2057" s="214"/>
    </row>
    <row r="2058" spans="1:20" s="28" customFormat="1">
      <c r="A2058" s="211"/>
      <c r="B2058" s="212"/>
      <c r="C2058" s="213"/>
      <c r="D2058" s="214"/>
      <c r="E2058" s="215"/>
      <c r="F2058" s="214"/>
      <c r="G2058" s="214"/>
      <c r="H2058" s="215"/>
      <c r="I2058" s="216"/>
      <c r="J2058" s="216"/>
      <c r="K2058" s="216"/>
      <c r="L2058" s="216"/>
      <c r="M2058" s="216"/>
      <c r="N2058" s="216"/>
      <c r="O2058" s="216"/>
      <c r="P2058" s="216"/>
      <c r="Q2058" s="217"/>
      <c r="R2058" s="217"/>
      <c r="S2058" s="214"/>
      <c r="T2058" s="214"/>
    </row>
    <row r="2059" spans="1:20" s="28" customFormat="1">
      <c r="A2059" s="211"/>
      <c r="B2059" s="212"/>
      <c r="C2059" s="213"/>
      <c r="D2059" s="214"/>
      <c r="E2059" s="215"/>
      <c r="F2059" s="214"/>
      <c r="G2059" s="214"/>
      <c r="H2059" s="215"/>
      <c r="I2059" s="216"/>
      <c r="J2059" s="216"/>
      <c r="K2059" s="216"/>
      <c r="L2059" s="216"/>
      <c r="M2059" s="216"/>
      <c r="N2059" s="216"/>
      <c r="O2059" s="216"/>
      <c r="P2059" s="216"/>
      <c r="Q2059" s="217"/>
      <c r="R2059" s="217"/>
      <c r="S2059" s="214"/>
      <c r="T2059" s="214"/>
    </row>
    <row r="2060" spans="1:20" s="28" customFormat="1">
      <c r="A2060" s="211"/>
      <c r="B2060" s="212"/>
      <c r="C2060" s="213"/>
      <c r="D2060" s="214"/>
      <c r="E2060" s="215"/>
      <c r="F2060" s="214"/>
      <c r="G2060" s="214"/>
      <c r="H2060" s="215"/>
      <c r="I2060" s="216"/>
      <c r="J2060" s="216"/>
      <c r="K2060" s="216"/>
      <c r="L2060" s="216"/>
      <c r="M2060" s="216"/>
      <c r="N2060" s="216"/>
      <c r="O2060" s="216"/>
      <c r="P2060" s="216"/>
      <c r="Q2060" s="217"/>
      <c r="R2060" s="217"/>
      <c r="S2060" s="214"/>
      <c r="T2060" s="214"/>
    </row>
    <row r="2061" spans="1:20" s="28" customFormat="1">
      <c r="A2061" s="211"/>
      <c r="B2061" s="212"/>
      <c r="C2061" s="213"/>
      <c r="D2061" s="214"/>
      <c r="E2061" s="215"/>
      <c r="F2061" s="214"/>
      <c r="G2061" s="214"/>
      <c r="H2061" s="215"/>
      <c r="I2061" s="216"/>
      <c r="J2061" s="216"/>
      <c r="K2061" s="216"/>
      <c r="L2061" s="216"/>
      <c r="M2061" s="216"/>
      <c r="N2061" s="216"/>
      <c r="O2061" s="216"/>
      <c r="P2061" s="216"/>
      <c r="Q2061" s="217"/>
      <c r="R2061" s="217"/>
      <c r="S2061" s="214"/>
      <c r="T2061" s="214"/>
    </row>
    <row r="2062" spans="1:20" s="28" customFormat="1">
      <c r="A2062" s="211"/>
      <c r="B2062" s="212"/>
      <c r="C2062" s="213"/>
      <c r="D2062" s="214"/>
      <c r="E2062" s="215"/>
      <c r="F2062" s="214"/>
      <c r="G2062" s="214"/>
      <c r="H2062" s="215"/>
      <c r="I2062" s="216"/>
      <c r="J2062" s="216"/>
      <c r="K2062" s="216"/>
      <c r="L2062" s="216"/>
      <c r="M2062" s="216"/>
      <c r="N2062" s="216"/>
      <c r="O2062" s="216"/>
      <c r="P2062" s="216"/>
      <c r="Q2062" s="217"/>
      <c r="R2062" s="217"/>
      <c r="S2062" s="214"/>
      <c r="T2062" s="214"/>
    </row>
    <row r="2063" spans="1:20" s="28" customFormat="1">
      <c r="A2063" s="211"/>
      <c r="B2063" s="212"/>
      <c r="C2063" s="213"/>
      <c r="D2063" s="214"/>
      <c r="E2063" s="215"/>
      <c r="F2063" s="214"/>
      <c r="G2063" s="214"/>
      <c r="H2063" s="215"/>
      <c r="I2063" s="216"/>
      <c r="J2063" s="216"/>
      <c r="K2063" s="216"/>
      <c r="L2063" s="216"/>
      <c r="M2063" s="216"/>
      <c r="N2063" s="216"/>
      <c r="O2063" s="216"/>
      <c r="P2063" s="216"/>
      <c r="Q2063" s="217"/>
      <c r="R2063" s="217"/>
      <c r="S2063" s="214"/>
      <c r="T2063" s="214"/>
    </row>
    <row r="2064" spans="1:20" s="28" customFormat="1">
      <c r="A2064" s="211"/>
      <c r="B2064" s="212"/>
      <c r="C2064" s="213"/>
      <c r="D2064" s="214"/>
      <c r="E2064" s="215"/>
      <c r="F2064" s="214"/>
      <c r="G2064" s="214"/>
      <c r="H2064" s="215"/>
      <c r="I2064" s="216"/>
      <c r="J2064" s="216"/>
      <c r="K2064" s="216"/>
      <c r="L2064" s="216"/>
      <c r="M2064" s="216"/>
      <c r="N2064" s="216"/>
      <c r="O2064" s="216"/>
      <c r="P2064" s="216"/>
      <c r="Q2064" s="217"/>
      <c r="R2064" s="217"/>
      <c r="S2064" s="214"/>
      <c r="T2064" s="214"/>
    </row>
    <row r="2065" spans="1:20" s="28" customFormat="1">
      <c r="A2065" s="211"/>
      <c r="B2065" s="212"/>
      <c r="C2065" s="213"/>
      <c r="D2065" s="214"/>
      <c r="E2065" s="215"/>
      <c r="F2065" s="214"/>
      <c r="G2065" s="214"/>
      <c r="H2065" s="215"/>
      <c r="I2065" s="216"/>
      <c r="J2065" s="216"/>
      <c r="K2065" s="216"/>
      <c r="L2065" s="216"/>
      <c r="M2065" s="216"/>
      <c r="N2065" s="216"/>
      <c r="O2065" s="216"/>
      <c r="P2065" s="216"/>
      <c r="Q2065" s="217"/>
      <c r="R2065" s="217"/>
      <c r="S2065" s="214"/>
      <c r="T2065" s="214"/>
    </row>
    <row r="2066" spans="1:20" s="28" customFormat="1">
      <c r="A2066" s="211"/>
      <c r="B2066" s="212"/>
      <c r="C2066" s="213"/>
      <c r="D2066" s="214"/>
      <c r="E2066" s="215"/>
      <c r="F2066" s="214"/>
      <c r="G2066" s="214"/>
      <c r="H2066" s="215"/>
      <c r="I2066" s="216"/>
      <c r="J2066" s="216"/>
      <c r="K2066" s="216"/>
      <c r="L2066" s="216"/>
      <c r="M2066" s="216"/>
      <c r="N2066" s="216"/>
      <c r="O2066" s="216"/>
      <c r="P2066" s="216"/>
      <c r="Q2066" s="217"/>
      <c r="R2066" s="217"/>
      <c r="S2066" s="214"/>
      <c r="T2066" s="214"/>
    </row>
    <row r="2067" spans="1:20" s="28" customFormat="1">
      <c r="A2067" s="211"/>
      <c r="B2067" s="212"/>
      <c r="C2067" s="213"/>
      <c r="D2067" s="214"/>
      <c r="E2067" s="215"/>
      <c r="F2067" s="214"/>
      <c r="G2067" s="214"/>
      <c r="H2067" s="215"/>
      <c r="I2067" s="216"/>
      <c r="J2067" s="216"/>
      <c r="K2067" s="216"/>
      <c r="L2067" s="216"/>
      <c r="M2067" s="216"/>
      <c r="N2067" s="216"/>
      <c r="O2067" s="216"/>
      <c r="P2067" s="216"/>
      <c r="Q2067" s="217"/>
      <c r="R2067" s="217"/>
      <c r="S2067" s="214"/>
      <c r="T2067" s="214"/>
    </row>
    <row r="2068" spans="1:20" s="28" customFormat="1">
      <c r="A2068" s="211"/>
      <c r="B2068" s="212"/>
      <c r="C2068" s="213"/>
      <c r="D2068" s="214"/>
      <c r="E2068" s="215"/>
      <c r="F2068" s="214"/>
      <c r="G2068" s="214"/>
      <c r="H2068" s="215"/>
      <c r="I2068" s="216"/>
      <c r="J2068" s="216"/>
      <c r="K2068" s="216"/>
      <c r="L2068" s="216"/>
      <c r="M2068" s="216"/>
      <c r="N2068" s="216"/>
      <c r="O2068" s="216"/>
      <c r="P2068" s="216"/>
      <c r="Q2068" s="217"/>
      <c r="R2068" s="217"/>
      <c r="S2068" s="214"/>
      <c r="T2068" s="214"/>
    </row>
    <row r="2069" spans="1:20" s="28" customFormat="1">
      <c r="A2069" s="211"/>
      <c r="B2069" s="212"/>
      <c r="C2069" s="213"/>
      <c r="D2069" s="214"/>
      <c r="E2069" s="215"/>
      <c r="F2069" s="214"/>
      <c r="G2069" s="214"/>
      <c r="H2069" s="215"/>
      <c r="I2069" s="216"/>
      <c r="J2069" s="216"/>
      <c r="K2069" s="216"/>
      <c r="L2069" s="216"/>
      <c r="M2069" s="216"/>
      <c r="N2069" s="216"/>
      <c r="O2069" s="216"/>
      <c r="P2069" s="216"/>
      <c r="Q2069" s="217"/>
      <c r="R2069" s="217"/>
      <c r="S2069" s="214"/>
      <c r="T2069" s="214"/>
    </row>
    <row r="2070" spans="1:20" s="28" customFormat="1">
      <c r="A2070" s="211"/>
      <c r="B2070" s="212"/>
      <c r="C2070" s="213"/>
      <c r="D2070" s="214"/>
      <c r="E2070" s="215"/>
      <c r="F2070" s="214"/>
      <c r="G2070" s="214"/>
      <c r="H2070" s="215"/>
      <c r="I2070" s="216"/>
      <c r="J2070" s="216"/>
      <c r="K2070" s="216"/>
      <c r="L2070" s="216"/>
      <c r="M2070" s="216"/>
      <c r="N2070" s="216"/>
      <c r="O2070" s="216"/>
      <c r="P2070" s="216"/>
      <c r="Q2070" s="217"/>
      <c r="R2070" s="217"/>
      <c r="S2070" s="214"/>
      <c r="T2070" s="214"/>
    </row>
    <row r="2071" spans="1:20" s="28" customFormat="1">
      <c r="A2071" s="211"/>
      <c r="B2071" s="212"/>
      <c r="C2071" s="213"/>
      <c r="D2071" s="214"/>
      <c r="E2071" s="215"/>
      <c r="F2071" s="214"/>
      <c r="G2071" s="214"/>
      <c r="H2071" s="215"/>
      <c r="I2071" s="216"/>
      <c r="J2071" s="216"/>
      <c r="K2071" s="216"/>
      <c r="L2071" s="216"/>
      <c r="M2071" s="216"/>
      <c r="N2071" s="216"/>
      <c r="O2071" s="216"/>
      <c r="P2071" s="216"/>
      <c r="Q2071" s="217"/>
      <c r="R2071" s="217"/>
      <c r="S2071" s="214"/>
      <c r="T2071" s="214"/>
    </row>
    <row r="2072" spans="1:20" s="28" customFormat="1">
      <c r="A2072" s="211"/>
      <c r="B2072" s="212"/>
      <c r="C2072" s="213"/>
      <c r="D2072" s="214"/>
      <c r="E2072" s="215"/>
      <c r="F2072" s="214"/>
      <c r="G2072" s="214"/>
      <c r="H2072" s="215"/>
      <c r="I2072" s="216"/>
      <c r="J2072" s="216"/>
      <c r="K2072" s="216"/>
      <c r="L2072" s="216"/>
      <c r="M2072" s="216"/>
      <c r="N2072" s="216"/>
      <c r="O2072" s="216"/>
      <c r="P2072" s="216"/>
      <c r="Q2072" s="217"/>
      <c r="R2072" s="217"/>
      <c r="S2072" s="214"/>
      <c r="T2072" s="214"/>
    </row>
    <row r="2073" spans="1:20" s="28" customFormat="1">
      <c r="A2073" s="211"/>
      <c r="B2073" s="212"/>
      <c r="C2073" s="213"/>
      <c r="D2073" s="214"/>
      <c r="E2073" s="215"/>
      <c r="F2073" s="214"/>
      <c r="G2073" s="214"/>
      <c r="H2073" s="215"/>
      <c r="I2073" s="216"/>
      <c r="J2073" s="216"/>
      <c r="K2073" s="216"/>
      <c r="L2073" s="216"/>
      <c r="M2073" s="216"/>
      <c r="N2073" s="216"/>
      <c r="O2073" s="216"/>
      <c r="P2073" s="216"/>
      <c r="Q2073" s="217"/>
      <c r="R2073" s="217"/>
      <c r="S2073" s="214"/>
      <c r="T2073" s="214"/>
    </row>
    <row r="2074" spans="1:20" s="28" customFormat="1">
      <c r="A2074" s="211"/>
      <c r="B2074" s="212"/>
      <c r="C2074" s="213"/>
      <c r="D2074" s="214"/>
      <c r="E2074" s="215"/>
      <c r="F2074" s="214"/>
      <c r="G2074" s="214"/>
      <c r="H2074" s="215"/>
      <c r="I2074" s="216"/>
      <c r="J2074" s="216"/>
      <c r="K2074" s="216"/>
      <c r="L2074" s="216"/>
      <c r="M2074" s="216"/>
      <c r="N2074" s="216"/>
      <c r="O2074" s="216"/>
      <c r="P2074" s="216"/>
      <c r="Q2074" s="217"/>
      <c r="R2074" s="217"/>
      <c r="S2074" s="214"/>
      <c r="T2074" s="214"/>
    </row>
    <row r="2075" spans="1:20" s="28" customFormat="1">
      <c r="A2075" s="211"/>
      <c r="B2075" s="212"/>
      <c r="C2075" s="213"/>
      <c r="D2075" s="214"/>
      <c r="E2075" s="215"/>
      <c r="F2075" s="214"/>
      <c r="G2075" s="214"/>
      <c r="H2075" s="215"/>
      <c r="I2075" s="216"/>
      <c r="J2075" s="216"/>
      <c r="K2075" s="216"/>
      <c r="L2075" s="216"/>
      <c r="M2075" s="216"/>
      <c r="N2075" s="216"/>
      <c r="O2075" s="216"/>
      <c r="P2075" s="216"/>
      <c r="Q2075" s="217"/>
      <c r="R2075" s="217"/>
      <c r="S2075" s="214"/>
      <c r="T2075" s="214"/>
    </row>
    <row r="2076" spans="1:20" s="28" customFormat="1">
      <c r="A2076" s="211"/>
      <c r="B2076" s="212"/>
      <c r="C2076" s="213"/>
      <c r="D2076" s="214"/>
      <c r="E2076" s="215"/>
      <c r="F2076" s="214"/>
      <c r="G2076" s="214"/>
      <c r="H2076" s="215"/>
      <c r="I2076" s="216"/>
      <c r="J2076" s="216"/>
      <c r="K2076" s="216"/>
      <c r="L2076" s="216"/>
      <c r="M2076" s="216"/>
      <c r="N2076" s="216"/>
      <c r="O2076" s="216"/>
      <c r="P2076" s="216"/>
      <c r="Q2076" s="217"/>
      <c r="R2076" s="217"/>
      <c r="S2076" s="214"/>
      <c r="T2076" s="214"/>
    </row>
    <row r="2077" spans="1:20" s="28" customFormat="1">
      <c r="A2077" s="211"/>
      <c r="B2077" s="212"/>
      <c r="C2077" s="213"/>
      <c r="D2077" s="214"/>
      <c r="E2077" s="215"/>
      <c r="F2077" s="214"/>
      <c r="G2077" s="214"/>
      <c r="H2077" s="215"/>
      <c r="I2077" s="216"/>
      <c r="J2077" s="216"/>
      <c r="K2077" s="216"/>
      <c r="L2077" s="216"/>
      <c r="M2077" s="216"/>
      <c r="N2077" s="216"/>
      <c r="O2077" s="216"/>
      <c r="P2077" s="216"/>
      <c r="Q2077" s="217"/>
      <c r="R2077" s="217"/>
      <c r="S2077" s="214"/>
      <c r="T2077" s="214"/>
    </row>
    <row r="2078" spans="1:20" s="28" customFormat="1">
      <c r="A2078" s="211"/>
      <c r="B2078" s="212"/>
      <c r="C2078" s="213"/>
      <c r="D2078" s="214"/>
      <c r="E2078" s="215"/>
      <c r="F2078" s="214"/>
      <c r="G2078" s="214"/>
      <c r="H2078" s="215"/>
      <c r="I2078" s="216"/>
      <c r="J2078" s="216"/>
      <c r="K2078" s="216"/>
      <c r="L2078" s="216"/>
      <c r="M2078" s="216"/>
      <c r="N2078" s="216"/>
      <c r="O2078" s="216"/>
      <c r="P2078" s="216"/>
      <c r="Q2078" s="217"/>
      <c r="R2078" s="217"/>
      <c r="S2078" s="214"/>
      <c r="T2078" s="214"/>
    </row>
    <row r="2079" spans="1:20" s="28" customFormat="1">
      <c r="A2079" s="211"/>
      <c r="B2079" s="212"/>
      <c r="C2079" s="213"/>
      <c r="D2079" s="214"/>
      <c r="E2079" s="215"/>
      <c r="F2079" s="214"/>
      <c r="G2079" s="214"/>
      <c r="H2079" s="215"/>
      <c r="I2079" s="216"/>
      <c r="J2079" s="216"/>
      <c r="K2079" s="216"/>
      <c r="L2079" s="216"/>
      <c r="M2079" s="216"/>
      <c r="N2079" s="216"/>
      <c r="O2079" s="216"/>
      <c r="P2079" s="216"/>
      <c r="Q2079" s="217"/>
      <c r="R2079" s="217"/>
      <c r="S2079" s="214"/>
      <c r="T2079" s="214"/>
    </row>
    <row r="2080" spans="1:20" s="28" customFormat="1">
      <c r="A2080" s="211"/>
      <c r="B2080" s="212"/>
      <c r="C2080" s="213"/>
      <c r="D2080" s="214"/>
      <c r="E2080" s="215"/>
      <c r="F2080" s="214"/>
      <c r="G2080" s="214"/>
      <c r="H2080" s="215"/>
      <c r="I2080" s="216"/>
      <c r="J2080" s="216"/>
      <c r="K2080" s="216"/>
      <c r="L2080" s="216"/>
      <c r="M2080" s="216"/>
      <c r="N2080" s="216"/>
      <c r="O2080" s="216"/>
      <c r="P2080" s="216"/>
      <c r="Q2080" s="217"/>
      <c r="R2080" s="217"/>
      <c r="S2080" s="214"/>
      <c r="T2080" s="214"/>
    </row>
    <row r="2081" spans="1:20" s="28" customFormat="1">
      <c r="A2081" s="211"/>
      <c r="B2081" s="212"/>
      <c r="C2081" s="213"/>
      <c r="D2081" s="214"/>
      <c r="E2081" s="215"/>
      <c r="F2081" s="214"/>
      <c r="G2081" s="214"/>
      <c r="H2081" s="215"/>
      <c r="I2081" s="216"/>
      <c r="J2081" s="216"/>
      <c r="K2081" s="216"/>
      <c r="L2081" s="216"/>
      <c r="M2081" s="216"/>
      <c r="N2081" s="216"/>
      <c r="O2081" s="216"/>
      <c r="P2081" s="216"/>
      <c r="Q2081" s="217"/>
      <c r="R2081" s="217"/>
      <c r="S2081" s="214"/>
      <c r="T2081" s="214"/>
    </row>
    <row r="2082" spans="1:20" s="28" customFormat="1">
      <c r="A2082" s="211"/>
      <c r="B2082" s="212"/>
      <c r="C2082" s="213"/>
      <c r="D2082" s="214"/>
      <c r="E2082" s="215"/>
      <c r="F2082" s="214"/>
      <c r="G2082" s="214"/>
      <c r="H2082" s="215"/>
      <c r="I2082" s="216"/>
      <c r="J2082" s="216"/>
      <c r="K2082" s="216"/>
      <c r="L2082" s="216"/>
      <c r="M2082" s="216"/>
      <c r="N2082" s="216"/>
      <c r="O2082" s="216"/>
      <c r="P2082" s="216"/>
      <c r="Q2082" s="217"/>
      <c r="R2082" s="217"/>
      <c r="S2082" s="214"/>
      <c r="T2082" s="214"/>
    </row>
    <row r="2083" spans="1:20" s="28" customFormat="1">
      <c r="A2083" s="211"/>
      <c r="B2083" s="212"/>
      <c r="C2083" s="213"/>
      <c r="D2083" s="214"/>
      <c r="E2083" s="215"/>
      <c r="F2083" s="214"/>
      <c r="G2083" s="214"/>
      <c r="H2083" s="215"/>
      <c r="I2083" s="216"/>
      <c r="J2083" s="216"/>
      <c r="K2083" s="216"/>
      <c r="L2083" s="216"/>
      <c r="M2083" s="216"/>
      <c r="N2083" s="216"/>
      <c r="O2083" s="216"/>
      <c r="P2083" s="216"/>
      <c r="Q2083" s="217"/>
      <c r="R2083" s="217"/>
      <c r="S2083" s="214"/>
      <c r="T2083" s="214"/>
    </row>
    <row r="2084" spans="1:20" s="28" customFormat="1">
      <c r="A2084" s="211"/>
      <c r="B2084" s="212"/>
      <c r="C2084" s="213"/>
      <c r="D2084" s="214"/>
      <c r="E2084" s="215"/>
      <c r="F2084" s="214"/>
      <c r="G2084" s="214"/>
      <c r="H2084" s="215"/>
      <c r="I2084" s="216"/>
      <c r="J2084" s="216"/>
      <c r="K2084" s="216"/>
      <c r="L2084" s="216"/>
      <c r="M2084" s="216"/>
      <c r="N2084" s="216"/>
      <c r="O2084" s="216"/>
      <c r="P2084" s="216"/>
      <c r="Q2084" s="217"/>
      <c r="R2084" s="217"/>
      <c r="S2084" s="214"/>
      <c r="T2084" s="214"/>
    </row>
    <row r="2085" spans="1:20" s="28" customFormat="1">
      <c r="A2085" s="211"/>
      <c r="B2085" s="212"/>
      <c r="C2085" s="213"/>
      <c r="D2085" s="214"/>
      <c r="E2085" s="215"/>
      <c r="F2085" s="214"/>
      <c r="G2085" s="214"/>
      <c r="H2085" s="215"/>
      <c r="I2085" s="216"/>
      <c r="J2085" s="216"/>
      <c r="K2085" s="216"/>
      <c r="L2085" s="216"/>
      <c r="M2085" s="216"/>
      <c r="N2085" s="216"/>
      <c r="O2085" s="216"/>
      <c r="P2085" s="216"/>
      <c r="Q2085" s="217"/>
      <c r="R2085" s="217"/>
      <c r="S2085" s="214"/>
      <c r="T2085" s="214"/>
    </row>
    <row r="2086" spans="1:20" s="28" customFormat="1">
      <c r="A2086" s="211"/>
      <c r="B2086" s="212"/>
      <c r="C2086" s="213"/>
      <c r="D2086" s="214"/>
      <c r="E2086" s="215"/>
      <c r="F2086" s="214"/>
      <c r="G2086" s="214"/>
      <c r="H2086" s="215"/>
      <c r="I2086" s="216"/>
      <c r="J2086" s="216"/>
      <c r="K2086" s="216"/>
      <c r="L2086" s="216"/>
      <c r="M2086" s="216"/>
      <c r="N2086" s="216"/>
      <c r="O2086" s="216"/>
      <c r="P2086" s="216"/>
      <c r="Q2086" s="217"/>
      <c r="R2086" s="217"/>
      <c r="S2086" s="214"/>
      <c r="T2086" s="214"/>
    </row>
    <row r="2087" spans="1:20" s="28" customFormat="1">
      <c r="A2087" s="211"/>
      <c r="B2087" s="212"/>
      <c r="C2087" s="213"/>
      <c r="D2087" s="214"/>
      <c r="E2087" s="215"/>
      <c r="F2087" s="214"/>
      <c r="G2087" s="214"/>
      <c r="H2087" s="215"/>
      <c r="I2087" s="216"/>
      <c r="J2087" s="216"/>
      <c r="K2087" s="216"/>
      <c r="L2087" s="216"/>
      <c r="M2087" s="216"/>
      <c r="N2087" s="216"/>
      <c r="O2087" s="216"/>
      <c r="P2087" s="216"/>
      <c r="Q2087" s="217"/>
      <c r="R2087" s="217"/>
      <c r="S2087" s="214"/>
      <c r="T2087" s="214"/>
    </row>
    <row r="2088" spans="1:20" s="28" customFormat="1">
      <c r="A2088" s="211"/>
      <c r="B2088" s="212"/>
      <c r="C2088" s="213"/>
      <c r="D2088" s="214"/>
      <c r="E2088" s="215"/>
      <c r="F2088" s="214"/>
      <c r="G2088" s="214"/>
      <c r="H2088" s="215"/>
      <c r="I2088" s="216"/>
      <c r="J2088" s="216"/>
      <c r="K2088" s="216"/>
      <c r="L2088" s="216"/>
      <c r="M2088" s="216"/>
      <c r="N2088" s="216"/>
      <c r="O2088" s="216"/>
      <c r="P2088" s="216"/>
      <c r="Q2088" s="217"/>
      <c r="R2088" s="217"/>
      <c r="S2088" s="214"/>
      <c r="T2088" s="214"/>
    </row>
    <row r="2089" spans="1:20" s="28" customFormat="1">
      <c r="A2089" s="211"/>
      <c r="B2089" s="212"/>
      <c r="C2089" s="213"/>
      <c r="D2089" s="214"/>
      <c r="E2089" s="215"/>
      <c r="F2089" s="214"/>
      <c r="G2089" s="214"/>
      <c r="H2089" s="215"/>
      <c r="I2089" s="216"/>
      <c r="J2089" s="216"/>
      <c r="K2089" s="216"/>
      <c r="L2089" s="216"/>
      <c r="M2089" s="216"/>
      <c r="N2089" s="216"/>
      <c r="O2089" s="216"/>
      <c r="P2089" s="216"/>
      <c r="Q2089" s="217"/>
      <c r="R2089" s="217"/>
      <c r="S2089" s="214"/>
      <c r="T2089" s="214"/>
    </row>
    <row r="2090" spans="1:20" s="28" customFormat="1">
      <c r="A2090" s="211"/>
      <c r="B2090" s="212"/>
      <c r="C2090" s="213"/>
      <c r="D2090" s="214"/>
      <c r="E2090" s="215"/>
      <c r="F2090" s="214"/>
      <c r="G2090" s="214"/>
      <c r="H2090" s="215"/>
      <c r="I2090" s="216"/>
      <c r="J2090" s="216"/>
      <c r="K2090" s="216"/>
      <c r="L2090" s="216"/>
      <c r="M2090" s="216"/>
      <c r="N2090" s="216"/>
      <c r="O2090" s="216"/>
      <c r="P2090" s="216"/>
      <c r="Q2090" s="217"/>
      <c r="R2090" s="217"/>
      <c r="S2090" s="214"/>
      <c r="T2090" s="214"/>
    </row>
    <row r="2091" spans="1:20" s="28" customFormat="1">
      <c r="A2091" s="211"/>
      <c r="B2091" s="212"/>
      <c r="C2091" s="213"/>
      <c r="D2091" s="214"/>
      <c r="E2091" s="215"/>
      <c r="F2091" s="214"/>
      <c r="G2091" s="214"/>
      <c r="H2091" s="215"/>
      <c r="I2091" s="216"/>
      <c r="J2091" s="216"/>
      <c r="K2091" s="216"/>
      <c r="L2091" s="216"/>
      <c r="M2091" s="216"/>
      <c r="N2091" s="216"/>
      <c r="O2091" s="216"/>
      <c r="P2091" s="216"/>
      <c r="Q2091" s="217"/>
      <c r="R2091" s="217"/>
      <c r="S2091" s="214"/>
      <c r="T2091" s="214"/>
    </row>
    <row r="2092" spans="1:20" s="28" customFormat="1">
      <c r="A2092" s="211"/>
      <c r="B2092" s="212"/>
      <c r="C2092" s="213"/>
      <c r="D2092" s="214"/>
      <c r="E2092" s="215"/>
      <c r="F2092" s="214"/>
      <c r="G2092" s="214"/>
      <c r="H2092" s="215"/>
      <c r="I2092" s="216"/>
      <c r="J2092" s="216"/>
      <c r="K2092" s="216"/>
      <c r="L2092" s="216"/>
      <c r="M2092" s="216"/>
      <c r="N2092" s="216"/>
      <c r="O2092" s="216"/>
      <c r="P2092" s="216"/>
      <c r="Q2092" s="217"/>
      <c r="R2092" s="217"/>
      <c r="S2092" s="214"/>
      <c r="T2092" s="214"/>
    </row>
    <row r="2093" spans="1:20" s="28" customFormat="1">
      <c r="A2093" s="211"/>
      <c r="B2093" s="212"/>
      <c r="C2093" s="213"/>
      <c r="D2093" s="214"/>
      <c r="E2093" s="215"/>
      <c r="F2093" s="214"/>
      <c r="G2093" s="214"/>
      <c r="H2093" s="215"/>
      <c r="I2093" s="216"/>
      <c r="J2093" s="216"/>
      <c r="K2093" s="216"/>
      <c r="L2093" s="216"/>
      <c r="M2093" s="216"/>
      <c r="N2093" s="216"/>
      <c r="O2093" s="216"/>
      <c r="P2093" s="216"/>
      <c r="Q2093" s="217"/>
      <c r="R2093" s="217"/>
      <c r="S2093" s="214"/>
      <c r="T2093" s="214"/>
    </row>
    <row r="2094" spans="1:20" s="28" customFormat="1">
      <c r="A2094" s="211"/>
      <c r="B2094" s="212"/>
      <c r="C2094" s="213"/>
      <c r="D2094" s="214"/>
      <c r="E2094" s="215"/>
      <c r="F2094" s="214"/>
      <c r="G2094" s="214"/>
      <c r="H2094" s="215"/>
      <c r="I2094" s="216"/>
      <c r="J2094" s="216"/>
      <c r="K2094" s="216"/>
      <c r="L2094" s="216"/>
      <c r="M2094" s="216"/>
      <c r="N2094" s="216"/>
      <c r="O2094" s="216"/>
      <c r="P2094" s="216"/>
      <c r="Q2094" s="217"/>
      <c r="R2094" s="217"/>
      <c r="S2094" s="214"/>
      <c r="T2094" s="214"/>
    </row>
    <row r="2095" spans="1:20" s="28" customFormat="1">
      <c r="A2095" s="211"/>
      <c r="B2095" s="212"/>
      <c r="C2095" s="213"/>
      <c r="D2095" s="214"/>
      <c r="E2095" s="215"/>
      <c r="F2095" s="214"/>
      <c r="G2095" s="214"/>
      <c r="H2095" s="215"/>
      <c r="I2095" s="216"/>
      <c r="J2095" s="216"/>
      <c r="K2095" s="216"/>
      <c r="L2095" s="216"/>
      <c r="M2095" s="216"/>
      <c r="N2095" s="216"/>
      <c r="O2095" s="216"/>
      <c r="P2095" s="216"/>
      <c r="Q2095" s="217"/>
      <c r="R2095" s="217"/>
      <c r="S2095" s="214"/>
      <c r="T2095" s="214"/>
    </row>
    <row r="2096" spans="1:20" s="28" customFormat="1">
      <c r="A2096" s="211"/>
      <c r="B2096" s="212"/>
      <c r="C2096" s="213"/>
      <c r="D2096" s="214"/>
      <c r="E2096" s="215"/>
      <c r="F2096" s="214"/>
      <c r="G2096" s="214"/>
      <c r="H2096" s="215"/>
      <c r="I2096" s="216"/>
      <c r="J2096" s="216"/>
      <c r="K2096" s="216"/>
      <c r="L2096" s="216"/>
      <c r="M2096" s="216"/>
      <c r="N2096" s="216"/>
      <c r="O2096" s="216"/>
      <c r="P2096" s="216"/>
      <c r="Q2096" s="217"/>
      <c r="R2096" s="217"/>
      <c r="S2096" s="214"/>
      <c r="T2096" s="214"/>
    </row>
    <row r="2097" spans="1:20" s="28" customFormat="1">
      <c r="A2097" s="211"/>
      <c r="B2097" s="212"/>
      <c r="C2097" s="213"/>
      <c r="D2097" s="214"/>
      <c r="E2097" s="215"/>
      <c r="F2097" s="214"/>
      <c r="G2097" s="214"/>
      <c r="H2097" s="215"/>
      <c r="I2097" s="216"/>
      <c r="J2097" s="216"/>
      <c r="K2097" s="216"/>
      <c r="L2097" s="216"/>
      <c r="M2097" s="216"/>
      <c r="N2097" s="216"/>
      <c r="O2097" s="216"/>
      <c r="P2097" s="216"/>
      <c r="Q2097" s="217"/>
      <c r="R2097" s="217"/>
      <c r="S2097" s="214"/>
      <c r="T2097" s="214"/>
    </row>
    <row r="2098" spans="1:20" s="28" customFormat="1">
      <c r="A2098" s="211"/>
      <c r="B2098" s="212"/>
      <c r="C2098" s="213"/>
      <c r="D2098" s="214"/>
      <c r="E2098" s="215"/>
      <c r="F2098" s="214"/>
      <c r="G2098" s="214"/>
      <c r="H2098" s="215"/>
      <c r="I2098" s="216"/>
      <c r="J2098" s="216"/>
      <c r="K2098" s="216"/>
      <c r="L2098" s="216"/>
      <c r="M2098" s="216"/>
      <c r="N2098" s="216"/>
      <c r="O2098" s="216"/>
      <c r="P2098" s="216"/>
      <c r="Q2098" s="217"/>
      <c r="R2098" s="217"/>
      <c r="S2098" s="214"/>
      <c r="T2098" s="214"/>
    </row>
    <row r="2099" spans="1:20" s="28" customFormat="1">
      <c r="A2099" s="211"/>
      <c r="B2099" s="212"/>
      <c r="C2099" s="213"/>
      <c r="D2099" s="214"/>
      <c r="E2099" s="215"/>
      <c r="F2099" s="214"/>
      <c r="G2099" s="214"/>
      <c r="H2099" s="215"/>
      <c r="I2099" s="216"/>
      <c r="J2099" s="216"/>
      <c r="K2099" s="216"/>
      <c r="L2099" s="216"/>
      <c r="M2099" s="216"/>
      <c r="N2099" s="216"/>
      <c r="O2099" s="216"/>
      <c r="P2099" s="216"/>
      <c r="Q2099" s="217"/>
      <c r="R2099" s="217"/>
      <c r="S2099" s="214"/>
      <c r="T2099" s="214"/>
    </row>
    <row r="2100" spans="1:20" s="28" customFormat="1">
      <c r="A2100" s="211"/>
      <c r="B2100" s="212"/>
      <c r="C2100" s="213"/>
      <c r="D2100" s="214"/>
      <c r="E2100" s="215"/>
      <c r="F2100" s="214"/>
      <c r="G2100" s="214"/>
      <c r="H2100" s="215"/>
      <c r="I2100" s="216"/>
      <c r="J2100" s="216"/>
      <c r="K2100" s="216"/>
      <c r="L2100" s="216"/>
      <c r="M2100" s="216"/>
      <c r="N2100" s="216"/>
      <c r="O2100" s="216"/>
      <c r="P2100" s="216"/>
      <c r="Q2100" s="217"/>
      <c r="R2100" s="217"/>
      <c r="S2100" s="214"/>
      <c r="T2100" s="214"/>
    </row>
    <row r="2101" spans="1:20" s="28" customFormat="1">
      <c r="A2101" s="211"/>
      <c r="B2101" s="212"/>
      <c r="C2101" s="213"/>
      <c r="D2101" s="214"/>
      <c r="E2101" s="215"/>
      <c r="F2101" s="214"/>
      <c r="G2101" s="214"/>
      <c r="H2101" s="215"/>
      <c r="I2101" s="216"/>
      <c r="J2101" s="216"/>
      <c r="K2101" s="216"/>
      <c r="L2101" s="216"/>
      <c r="M2101" s="216"/>
      <c r="N2101" s="216"/>
      <c r="O2101" s="216"/>
      <c r="P2101" s="216"/>
      <c r="Q2101" s="217"/>
      <c r="R2101" s="217"/>
      <c r="S2101" s="214"/>
      <c r="T2101" s="214"/>
    </row>
    <row r="2102" spans="1:20" s="28" customFormat="1">
      <c r="A2102" s="211"/>
      <c r="B2102" s="212"/>
      <c r="C2102" s="213"/>
      <c r="D2102" s="214"/>
      <c r="E2102" s="215"/>
      <c r="F2102" s="214"/>
      <c r="G2102" s="214"/>
      <c r="H2102" s="215"/>
      <c r="I2102" s="216"/>
      <c r="J2102" s="216"/>
      <c r="K2102" s="216"/>
      <c r="L2102" s="216"/>
      <c r="M2102" s="216"/>
      <c r="N2102" s="216"/>
      <c r="O2102" s="216"/>
      <c r="P2102" s="216"/>
      <c r="Q2102" s="217"/>
      <c r="R2102" s="217"/>
      <c r="S2102" s="214"/>
      <c r="T2102" s="214"/>
    </row>
    <row r="2103" spans="1:20" s="28" customFormat="1">
      <c r="A2103" s="211"/>
      <c r="B2103" s="212"/>
      <c r="C2103" s="213"/>
      <c r="D2103" s="214"/>
      <c r="E2103" s="215"/>
      <c r="F2103" s="214"/>
      <c r="G2103" s="214"/>
      <c r="H2103" s="215"/>
      <c r="I2103" s="216"/>
      <c r="J2103" s="216"/>
      <c r="K2103" s="216"/>
      <c r="L2103" s="216"/>
      <c r="M2103" s="216"/>
      <c r="N2103" s="216"/>
      <c r="O2103" s="216"/>
      <c r="P2103" s="216"/>
      <c r="Q2103" s="217"/>
      <c r="R2103" s="217"/>
      <c r="S2103" s="214"/>
      <c r="T2103" s="214"/>
    </row>
    <row r="2104" spans="1:20" s="28" customFormat="1">
      <c r="A2104" s="211"/>
      <c r="B2104" s="212"/>
      <c r="C2104" s="213"/>
      <c r="D2104" s="214"/>
      <c r="E2104" s="215"/>
      <c r="F2104" s="214"/>
      <c r="G2104" s="214"/>
      <c r="H2104" s="215"/>
      <c r="I2104" s="216"/>
      <c r="J2104" s="216"/>
      <c r="K2104" s="216"/>
      <c r="L2104" s="216"/>
      <c r="M2104" s="216"/>
      <c r="N2104" s="216"/>
      <c r="O2104" s="216"/>
      <c r="P2104" s="216"/>
      <c r="Q2104" s="217"/>
      <c r="R2104" s="217"/>
      <c r="S2104" s="214"/>
      <c r="T2104" s="214"/>
    </row>
    <row r="2105" spans="1:20" s="28" customFormat="1">
      <c r="A2105" s="211"/>
      <c r="B2105" s="212"/>
      <c r="C2105" s="213"/>
      <c r="D2105" s="214"/>
      <c r="E2105" s="215"/>
      <c r="F2105" s="214"/>
      <c r="G2105" s="214"/>
      <c r="H2105" s="215"/>
      <c r="I2105" s="216"/>
      <c r="J2105" s="216"/>
      <c r="K2105" s="216"/>
      <c r="L2105" s="216"/>
      <c r="M2105" s="216"/>
      <c r="N2105" s="216"/>
      <c r="O2105" s="216"/>
      <c r="P2105" s="216"/>
      <c r="Q2105" s="217"/>
      <c r="R2105" s="217"/>
      <c r="S2105" s="214"/>
      <c r="T2105" s="214"/>
    </row>
    <row r="2106" spans="1:20" s="28" customFormat="1">
      <c r="A2106" s="211"/>
      <c r="B2106" s="212"/>
      <c r="C2106" s="213"/>
      <c r="D2106" s="214"/>
      <c r="E2106" s="215"/>
      <c r="F2106" s="214"/>
      <c r="G2106" s="214"/>
      <c r="H2106" s="215"/>
      <c r="I2106" s="216"/>
      <c r="J2106" s="216"/>
      <c r="K2106" s="216"/>
      <c r="L2106" s="216"/>
      <c r="M2106" s="216"/>
      <c r="N2106" s="216"/>
      <c r="O2106" s="216"/>
      <c r="P2106" s="216"/>
      <c r="Q2106" s="217"/>
      <c r="R2106" s="217"/>
      <c r="S2106" s="214"/>
      <c r="T2106" s="214"/>
    </row>
    <row r="2107" spans="1:20" s="28" customFormat="1">
      <c r="A2107" s="211"/>
      <c r="B2107" s="212"/>
      <c r="C2107" s="213"/>
      <c r="D2107" s="214"/>
      <c r="E2107" s="215"/>
      <c r="F2107" s="214"/>
      <c r="G2107" s="214"/>
      <c r="H2107" s="215"/>
      <c r="I2107" s="216"/>
      <c r="J2107" s="216"/>
      <c r="K2107" s="216"/>
      <c r="L2107" s="216"/>
      <c r="M2107" s="216"/>
      <c r="N2107" s="216"/>
      <c r="O2107" s="216"/>
      <c r="P2107" s="216"/>
      <c r="Q2107" s="217"/>
      <c r="R2107" s="217"/>
      <c r="S2107" s="214"/>
      <c r="T2107" s="214"/>
    </row>
    <row r="2108" spans="1:20" s="28" customFormat="1">
      <c r="A2108" s="211"/>
      <c r="B2108" s="212"/>
      <c r="C2108" s="213"/>
      <c r="D2108" s="214"/>
      <c r="E2108" s="215"/>
      <c r="F2108" s="214"/>
      <c r="G2108" s="214"/>
      <c r="H2108" s="215"/>
      <c r="I2108" s="216"/>
      <c r="J2108" s="216"/>
      <c r="K2108" s="216"/>
      <c r="L2108" s="216"/>
      <c r="M2108" s="216"/>
      <c r="N2108" s="216"/>
      <c r="O2108" s="216"/>
      <c r="P2108" s="216"/>
      <c r="Q2108" s="217"/>
      <c r="R2108" s="217"/>
      <c r="S2108" s="214"/>
      <c r="T2108" s="214"/>
    </row>
    <row r="2109" spans="1:20" s="28" customFormat="1">
      <c r="A2109" s="211"/>
      <c r="B2109" s="212"/>
      <c r="C2109" s="213"/>
      <c r="D2109" s="214"/>
      <c r="E2109" s="215"/>
      <c r="F2109" s="214"/>
      <c r="G2109" s="214"/>
      <c r="H2109" s="215"/>
      <c r="I2109" s="216"/>
      <c r="J2109" s="216"/>
      <c r="K2109" s="216"/>
      <c r="L2109" s="216"/>
      <c r="M2109" s="216"/>
      <c r="N2109" s="216"/>
      <c r="O2109" s="216"/>
      <c r="P2109" s="216"/>
      <c r="Q2109" s="217"/>
      <c r="R2109" s="217"/>
      <c r="S2109" s="214"/>
      <c r="T2109" s="214"/>
    </row>
    <row r="2110" spans="1:20" s="28" customFormat="1">
      <c r="A2110" s="211"/>
      <c r="B2110" s="212"/>
      <c r="C2110" s="213"/>
      <c r="D2110" s="214"/>
      <c r="E2110" s="215"/>
      <c r="F2110" s="214"/>
      <c r="G2110" s="214"/>
      <c r="H2110" s="215"/>
      <c r="I2110" s="216"/>
      <c r="J2110" s="216"/>
      <c r="K2110" s="216"/>
      <c r="L2110" s="216"/>
      <c r="M2110" s="216"/>
      <c r="N2110" s="216"/>
      <c r="O2110" s="216"/>
      <c r="P2110" s="216"/>
      <c r="Q2110" s="217"/>
      <c r="R2110" s="217"/>
      <c r="S2110" s="214"/>
      <c r="T2110" s="214"/>
    </row>
    <row r="2111" spans="1:20" s="28" customFormat="1">
      <c r="A2111" s="211"/>
      <c r="B2111" s="212"/>
      <c r="C2111" s="213"/>
      <c r="D2111" s="214"/>
      <c r="E2111" s="215"/>
      <c r="F2111" s="214"/>
      <c r="G2111" s="214"/>
      <c r="H2111" s="215"/>
      <c r="I2111" s="216"/>
      <c r="J2111" s="216"/>
      <c r="K2111" s="216"/>
      <c r="L2111" s="216"/>
      <c r="M2111" s="216"/>
      <c r="N2111" s="216"/>
      <c r="O2111" s="216"/>
      <c r="P2111" s="216"/>
      <c r="Q2111" s="217"/>
      <c r="R2111" s="217"/>
      <c r="S2111" s="214"/>
      <c r="T2111" s="214"/>
    </row>
    <row r="2112" spans="1:20" s="28" customFormat="1">
      <c r="A2112" s="211"/>
      <c r="B2112" s="212"/>
      <c r="C2112" s="213"/>
      <c r="D2112" s="214"/>
      <c r="E2112" s="215"/>
      <c r="F2112" s="214"/>
      <c r="G2112" s="214"/>
      <c r="H2112" s="215"/>
      <c r="I2112" s="216"/>
      <c r="J2112" s="216"/>
      <c r="K2112" s="216"/>
      <c r="L2112" s="216"/>
      <c r="M2112" s="216"/>
      <c r="N2112" s="216"/>
      <c r="O2112" s="216"/>
      <c r="P2112" s="216"/>
      <c r="Q2112" s="217"/>
      <c r="R2112" s="217"/>
      <c r="S2112" s="214"/>
      <c r="T2112" s="214"/>
    </row>
    <row r="2113" spans="1:20" s="28" customFormat="1">
      <c r="A2113" s="211"/>
      <c r="B2113" s="212"/>
      <c r="C2113" s="213"/>
      <c r="D2113" s="214"/>
      <c r="E2113" s="215"/>
      <c r="F2113" s="214"/>
      <c r="G2113" s="214"/>
      <c r="H2113" s="215"/>
      <c r="I2113" s="216"/>
      <c r="J2113" s="216"/>
      <c r="K2113" s="216"/>
      <c r="L2113" s="216"/>
      <c r="M2113" s="216"/>
      <c r="N2113" s="216"/>
      <c r="O2113" s="216"/>
      <c r="P2113" s="216"/>
      <c r="Q2113" s="217"/>
      <c r="R2113" s="217"/>
      <c r="S2113" s="214"/>
      <c r="T2113" s="214"/>
    </row>
    <row r="2114" spans="1:20" s="28" customFormat="1">
      <c r="A2114" s="211"/>
      <c r="B2114" s="212"/>
      <c r="C2114" s="213"/>
      <c r="D2114" s="214"/>
      <c r="E2114" s="215"/>
      <c r="F2114" s="214"/>
      <c r="G2114" s="214"/>
      <c r="H2114" s="215"/>
      <c r="I2114" s="216"/>
      <c r="J2114" s="216"/>
      <c r="K2114" s="216"/>
      <c r="L2114" s="216"/>
      <c r="M2114" s="216"/>
      <c r="N2114" s="216"/>
      <c r="O2114" s="216"/>
      <c r="P2114" s="216"/>
      <c r="Q2114" s="217"/>
      <c r="R2114" s="217"/>
      <c r="S2114" s="214"/>
      <c r="T2114" s="214"/>
    </row>
    <row r="2115" spans="1:20" s="28" customFormat="1">
      <c r="A2115" s="211"/>
      <c r="B2115" s="212"/>
      <c r="C2115" s="213"/>
      <c r="D2115" s="214"/>
      <c r="E2115" s="215"/>
      <c r="F2115" s="214"/>
      <c r="G2115" s="214"/>
      <c r="H2115" s="215"/>
      <c r="I2115" s="216"/>
      <c r="J2115" s="216"/>
      <c r="K2115" s="216"/>
      <c r="L2115" s="216"/>
      <c r="M2115" s="216"/>
      <c r="N2115" s="216"/>
      <c r="O2115" s="216"/>
      <c r="P2115" s="216"/>
      <c r="Q2115" s="217"/>
      <c r="R2115" s="217"/>
      <c r="S2115" s="214"/>
      <c r="T2115" s="214"/>
    </row>
    <row r="2116" spans="1:20" s="28" customFormat="1">
      <c r="A2116" s="211"/>
      <c r="B2116" s="212"/>
      <c r="C2116" s="213"/>
      <c r="D2116" s="214"/>
      <c r="E2116" s="215"/>
      <c r="F2116" s="214"/>
      <c r="G2116" s="214"/>
      <c r="H2116" s="215"/>
      <c r="I2116" s="216"/>
      <c r="J2116" s="216"/>
      <c r="K2116" s="216"/>
      <c r="L2116" s="216"/>
      <c r="M2116" s="216"/>
      <c r="N2116" s="216"/>
      <c r="O2116" s="216"/>
      <c r="P2116" s="216"/>
      <c r="Q2116" s="217"/>
      <c r="R2116" s="217"/>
      <c r="S2116" s="214"/>
      <c r="T2116" s="214"/>
    </row>
    <row r="2117" spans="1:20" s="28" customFormat="1">
      <c r="A2117" s="211"/>
      <c r="B2117" s="212"/>
      <c r="C2117" s="213"/>
      <c r="D2117" s="214"/>
      <c r="E2117" s="215"/>
      <c r="F2117" s="214"/>
      <c r="G2117" s="214"/>
      <c r="H2117" s="215"/>
      <c r="I2117" s="216"/>
      <c r="J2117" s="216"/>
      <c r="K2117" s="216"/>
      <c r="L2117" s="216"/>
      <c r="M2117" s="216"/>
      <c r="N2117" s="216"/>
      <c r="O2117" s="216"/>
      <c r="P2117" s="216"/>
      <c r="Q2117" s="217"/>
      <c r="R2117" s="217"/>
      <c r="S2117" s="214"/>
      <c r="T2117" s="214"/>
    </row>
    <row r="2118" spans="1:20" s="28" customFormat="1">
      <c r="A2118" s="211"/>
      <c r="B2118" s="212"/>
      <c r="C2118" s="213"/>
      <c r="D2118" s="214"/>
      <c r="E2118" s="215"/>
      <c r="F2118" s="214"/>
      <c r="G2118" s="214"/>
      <c r="H2118" s="215"/>
      <c r="I2118" s="216"/>
      <c r="J2118" s="216"/>
      <c r="K2118" s="216"/>
      <c r="L2118" s="216"/>
      <c r="M2118" s="216"/>
      <c r="N2118" s="216"/>
      <c r="O2118" s="216"/>
      <c r="P2118" s="216"/>
      <c r="Q2118" s="217"/>
      <c r="R2118" s="217"/>
      <c r="S2118" s="214"/>
      <c r="T2118" s="214"/>
    </row>
    <row r="2119" spans="1:20" s="28" customFormat="1">
      <c r="A2119" s="211"/>
      <c r="B2119" s="212"/>
      <c r="C2119" s="213"/>
      <c r="D2119" s="214"/>
      <c r="E2119" s="215"/>
      <c r="F2119" s="214"/>
      <c r="G2119" s="214"/>
      <c r="H2119" s="215"/>
      <c r="I2119" s="216"/>
      <c r="J2119" s="216"/>
      <c r="K2119" s="216"/>
      <c r="L2119" s="216"/>
      <c r="M2119" s="216"/>
      <c r="N2119" s="216"/>
      <c r="O2119" s="216"/>
      <c r="P2119" s="216"/>
      <c r="Q2119" s="217"/>
      <c r="R2119" s="217"/>
      <c r="S2119" s="214"/>
      <c r="T2119" s="214"/>
    </row>
    <row r="2120" spans="1:20" s="28" customFormat="1">
      <c r="A2120" s="211"/>
      <c r="B2120" s="212"/>
      <c r="C2120" s="213"/>
      <c r="D2120" s="214"/>
      <c r="E2120" s="215"/>
      <c r="F2120" s="214"/>
      <c r="G2120" s="214"/>
      <c r="H2120" s="215"/>
      <c r="I2120" s="216"/>
      <c r="J2120" s="216"/>
      <c r="K2120" s="216"/>
      <c r="L2120" s="216"/>
      <c r="M2120" s="216"/>
      <c r="N2120" s="216"/>
      <c r="O2120" s="216"/>
      <c r="P2120" s="216"/>
      <c r="Q2120" s="217"/>
      <c r="R2120" s="217"/>
      <c r="S2120" s="214"/>
      <c r="T2120" s="214"/>
    </row>
    <row r="2121" spans="1:20" s="28" customFormat="1">
      <c r="A2121" s="211"/>
      <c r="B2121" s="212"/>
      <c r="C2121" s="213"/>
      <c r="D2121" s="214"/>
      <c r="E2121" s="215"/>
      <c r="F2121" s="214"/>
      <c r="G2121" s="214"/>
      <c r="H2121" s="215"/>
      <c r="I2121" s="216"/>
      <c r="J2121" s="216"/>
      <c r="K2121" s="216"/>
      <c r="L2121" s="216"/>
      <c r="M2121" s="216"/>
      <c r="N2121" s="216"/>
      <c r="O2121" s="216"/>
      <c r="P2121" s="216"/>
      <c r="Q2121" s="217"/>
      <c r="R2121" s="217"/>
      <c r="S2121" s="214"/>
      <c r="T2121" s="214"/>
    </row>
    <row r="2122" spans="1:20" s="28" customFormat="1">
      <c r="A2122" s="211"/>
      <c r="B2122" s="212"/>
      <c r="C2122" s="213"/>
      <c r="D2122" s="214"/>
      <c r="E2122" s="215"/>
      <c r="F2122" s="214"/>
      <c r="G2122" s="214"/>
      <c r="H2122" s="215"/>
      <c r="I2122" s="216"/>
      <c r="J2122" s="216"/>
      <c r="K2122" s="216"/>
      <c r="L2122" s="216"/>
      <c r="M2122" s="216"/>
      <c r="N2122" s="216"/>
      <c r="O2122" s="216"/>
      <c r="P2122" s="216"/>
      <c r="Q2122" s="217"/>
      <c r="R2122" s="217"/>
      <c r="S2122" s="214"/>
      <c r="T2122" s="214"/>
    </row>
    <row r="2123" spans="1:20" s="28" customFormat="1">
      <c r="A2123" s="211"/>
      <c r="B2123" s="212"/>
      <c r="C2123" s="213"/>
      <c r="D2123" s="214"/>
      <c r="E2123" s="215"/>
      <c r="F2123" s="214"/>
      <c r="G2123" s="214"/>
      <c r="H2123" s="215"/>
      <c r="I2123" s="216"/>
      <c r="J2123" s="216"/>
      <c r="K2123" s="216"/>
      <c r="L2123" s="216"/>
      <c r="M2123" s="216"/>
      <c r="N2123" s="216"/>
      <c r="O2123" s="216"/>
      <c r="P2123" s="216"/>
      <c r="Q2123" s="217"/>
      <c r="R2123" s="217"/>
      <c r="S2123" s="214"/>
      <c r="T2123" s="214"/>
    </row>
    <row r="2124" spans="1:20" s="28" customFormat="1">
      <c r="A2124" s="211"/>
      <c r="B2124" s="212"/>
      <c r="C2124" s="213"/>
      <c r="D2124" s="214"/>
      <c r="E2124" s="215"/>
      <c r="F2124" s="214"/>
      <c r="G2124" s="214"/>
      <c r="H2124" s="215"/>
      <c r="I2124" s="216"/>
      <c r="J2124" s="216"/>
      <c r="K2124" s="216"/>
      <c r="L2124" s="216"/>
      <c r="M2124" s="216"/>
      <c r="N2124" s="216"/>
      <c r="O2124" s="216"/>
      <c r="P2124" s="216"/>
      <c r="Q2124" s="217"/>
      <c r="R2124" s="217"/>
      <c r="S2124" s="214"/>
      <c r="T2124" s="214"/>
    </row>
    <row r="2125" spans="1:20" s="28" customFormat="1">
      <c r="A2125" s="211"/>
      <c r="B2125" s="212"/>
      <c r="C2125" s="213"/>
      <c r="D2125" s="214"/>
      <c r="E2125" s="215"/>
      <c r="F2125" s="214"/>
      <c r="G2125" s="214"/>
      <c r="H2125" s="215"/>
      <c r="I2125" s="216"/>
      <c r="J2125" s="216"/>
      <c r="K2125" s="216"/>
      <c r="L2125" s="216"/>
      <c r="M2125" s="216"/>
      <c r="N2125" s="216"/>
      <c r="O2125" s="216"/>
      <c r="P2125" s="216"/>
      <c r="Q2125" s="217"/>
      <c r="R2125" s="217"/>
      <c r="S2125" s="214"/>
      <c r="T2125" s="214"/>
    </row>
    <row r="2126" spans="1:20" s="28" customFormat="1">
      <c r="A2126" s="211"/>
      <c r="B2126" s="212"/>
      <c r="C2126" s="213"/>
      <c r="D2126" s="214"/>
      <c r="E2126" s="215"/>
      <c r="F2126" s="214"/>
      <c r="G2126" s="214"/>
      <c r="H2126" s="215"/>
      <c r="I2126" s="216"/>
      <c r="J2126" s="216"/>
      <c r="K2126" s="216"/>
      <c r="L2126" s="216"/>
      <c r="M2126" s="216"/>
      <c r="N2126" s="216"/>
      <c r="O2126" s="216"/>
      <c r="P2126" s="216"/>
      <c r="Q2126" s="217"/>
      <c r="R2126" s="217"/>
      <c r="S2126" s="214"/>
      <c r="T2126" s="214"/>
    </row>
    <row r="2127" spans="1:20" s="28" customFormat="1">
      <c r="A2127" s="211"/>
      <c r="B2127" s="212"/>
      <c r="C2127" s="213"/>
      <c r="D2127" s="214"/>
      <c r="E2127" s="215"/>
      <c r="F2127" s="214"/>
      <c r="G2127" s="214"/>
      <c r="H2127" s="215"/>
      <c r="I2127" s="216"/>
      <c r="J2127" s="216"/>
      <c r="K2127" s="216"/>
      <c r="L2127" s="216"/>
      <c r="M2127" s="216"/>
      <c r="N2127" s="216"/>
      <c r="O2127" s="216"/>
      <c r="P2127" s="216"/>
      <c r="Q2127" s="217"/>
      <c r="R2127" s="217"/>
      <c r="S2127" s="214"/>
      <c r="T2127" s="214"/>
    </row>
    <row r="2128" spans="1:20" s="28" customFormat="1">
      <c r="A2128" s="211"/>
      <c r="B2128" s="212"/>
      <c r="C2128" s="213"/>
      <c r="D2128" s="214"/>
      <c r="E2128" s="215"/>
      <c r="F2128" s="214"/>
      <c r="G2128" s="214"/>
      <c r="H2128" s="215"/>
      <c r="I2128" s="216"/>
      <c r="J2128" s="216"/>
      <c r="K2128" s="216"/>
      <c r="L2128" s="216"/>
      <c r="M2128" s="216"/>
      <c r="N2128" s="216"/>
      <c r="O2128" s="216"/>
      <c r="P2128" s="216"/>
      <c r="Q2128" s="217"/>
      <c r="R2128" s="217"/>
      <c r="S2128" s="214"/>
      <c r="T2128" s="214"/>
    </row>
    <row r="2129" spans="1:20" s="28" customFormat="1">
      <c r="A2129" s="211"/>
      <c r="B2129" s="212"/>
      <c r="C2129" s="213"/>
      <c r="D2129" s="214"/>
      <c r="E2129" s="215"/>
      <c r="F2129" s="214"/>
      <c r="G2129" s="214"/>
      <c r="H2129" s="215"/>
      <c r="I2129" s="216"/>
      <c r="J2129" s="216"/>
      <c r="K2129" s="216"/>
      <c r="L2129" s="216"/>
      <c r="M2129" s="216"/>
      <c r="N2129" s="216"/>
      <c r="O2129" s="216"/>
      <c r="P2129" s="216"/>
      <c r="Q2129" s="217"/>
      <c r="R2129" s="217"/>
      <c r="S2129" s="214"/>
      <c r="T2129" s="214"/>
    </row>
    <row r="2130" spans="1:20" s="28" customFormat="1">
      <c r="A2130" s="211"/>
      <c r="B2130" s="212"/>
      <c r="C2130" s="213"/>
      <c r="D2130" s="214"/>
      <c r="E2130" s="215"/>
      <c r="F2130" s="214"/>
      <c r="G2130" s="214"/>
      <c r="H2130" s="215"/>
      <c r="I2130" s="216"/>
      <c r="J2130" s="216"/>
      <c r="K2130" s="216"/>
      <c r="L2130" s="216"/>
      <c r="M2130" s="216"/>
      <c r="N2130" s="216"/>
      <c r="O2130" s="216"/>
      <c r="P2130" s="216"/>
      <c r="Q2130" s="217"/>
      <c r="R2130" s="217"/>
      <c r="S2130" s="214"/>
      <c r="T2130" s="214"/>
    </row>
    <row r="2131" spans="1:20" s="28" customFormat="1">
      <c r="A2131" s="211"/>
      <c r="B2131" s="212"/>
      <c r="C2131" s="213"/>
      <c r="D2131" s="214"/>
      <c r="E2131" s="215"/>
      <c r="F2131" s="214"/>
      <c r="G2131" s="214"/>
      <c r="H2131" s="215"/>
      <c r="I2131" s="216"/>
      <c r="J2131" s="216"/>
      <c r="K2131" s="216"/>
      <c r="L2131" s="216"/>
      <c r="M2131" s="216"/>
      <c r="N2131" s="216"/>
      <c r="O2131" s="216"/>
      <c r="P2131" s="216"/>
      <c r="Q2131" s="217"/>
      <c r="R2131" s="217"/>
      <c r="S2131" s="214"/>
      <c r="T2131" s="214"/>
    </row>
    <row r="2132" spans="1:20" s="28" customFormat="1">
      <c r="A2132" s="211"/>
      <c r="B2132" s="212"/>
      <c r="C2132" s="213"/>
      <c r="D2132" s="214"/>
      <c r="E2132" s="215"/>
      <c r="F2132" s="214"/>
      <c r="G2132" s="214"/>
      <c r="H2132" s="215"/>
      <c r="I2132" s="216"/>
      <c r="J2132" s="216"/>
      <c r="K2132" s="216"/>
      <c r="L2132" s="216"/>
      <c r="M2132" s="216"/>
      <c r="N2132" s="216"/>
      <c r="O2132" s="216"/>
      <c r="P2132" s="216"/>
      <c r="Q2132" s="217"/>
      <c r="R2132" s="217"/>
      <c r="S2132" s="214"/>
      <c r="T2132" s="214"/>
    </row>
    <row r="2133" spans="1:20" s="28" customFormat="1">
      <c r="A2133" s="211"/>
      <c r="B2133" s="212"/>
      <c r="C2133" s="213"/>
      <c r="D2133" s="214"/>
      <c r="E2133" s="215"/>
      <c r="F2133" s="214"/>
      <c r="G2133" s="214"/>
      <c r="H2133" s="215"/>
      <c r="I2133" s="216"/>
      <c r="J2133" s="216"/>
      <c r="K2133" s="216"/>
      <c r="L2133" s="216"/>
      <c r="M2133" s="216"/>
      <c r="N2133" s="216"/>
      <c r="O2133" s="216"/>
      <c r="P2133" s="216"/>
      <c r="Q2133" s="217"/>
      <c r="R2133" s="217"/>
      <c r="S2133" s="214"/>
      <c r="T2133" s="214"/>
    </row>
    <row r="2134" spans="1:20" s="28" customFormat="1">
      <c r="A2134" s="211"/>
      <c r="B2134" s="212"/>
      <c r="C2134" s="213"/>
      <c r="D2134" s="214"/>
      <c r="E2134" s="215"/>
      <c r="F2134" s="214"/>
      <c r="G2134" s="214"/>
      <c r="H2134" s="215"/>
      <c r="I2134" s="216"/>
      <c r="J2134" s="216"/>
      <c r="K2134" s="216"/>
      <c r="L2134" s="216"/>
      <c r="M2134" s="216"/>
      <c r="N2134" s="216"/>
      <c r="O2134" s="216"/>
      <c r="P2134" s="216"/>
      <c r="Q2134" s="217"/>
      <c r="R2134" s="217"/>
      <c r="S2134" s="214"/>
      <c r="T2134" s="214"/>
    </row>
    <row r="2135" spans="1:20" s="28" customFormat="1">
      <c r="A2135" s="211"/>
      <c r="B2135" s="212"/>
      <c r="C2135" s="213"/>
      <c r="D2135" s="214"/>
      <c r="E2135" s="215"/>
      <c r="F2135" s="214"/>
      <c r="G2135" s="214"/>
      <c r="H2135" s="215"/>
      <c r="I2135" s="216"/>
      <c r="J2135" s="216"/>
      <c r="K2135" s="216"/>
      <c r="L2135" s="216"/>
      <c r="M2135" s="216"/>
      <c r="N2135" s="216"/>
      <c r="O2135" s="216"/>
      <c r="P2135" s="216"/>
      <c r="Q2135" s="217"/>
      <c r="R2135" s="217"/>
      <c r="S2135" s="214"/>
      <c r="T2135" s="214"/>
    </row>
    <row r="2136" spans="1:20" s="28" customFormat="1">
      <c r="A2136" s="211"/>
      <c r="B2136" s="212"/>
      <c r="C2136" s="213"/>
      <c r="D2136" s="214"/>
      <c r="E2136" s="215"/>
      <c r="F2136" s="214"/>
      <c r="G2136" s="214"/>
      <c r="H2136" s="215"/>
      <c r="I2136" s="216"/>
      <c r="J2136" s="216"/>
      <c r="K2136" s="216"/>
      <c r="L2136" s="216"/>
      <c r="M2136" s="216"/>
      <c r="N2136" s="216"/>
      <c r="O2136" s="216"/>
      <c r="P2136" s="216"/>
      <c r="Q2136" s="217"/>
      <c r="R2136" s="217"/>
      <c r="S2136" s="214"/>
      <c r="T2136" s="214"/>
    </row>
    <row r="2137" spans="1:20" s="28" customFormat="1">
      <c r="A2137" s="211"/>
      <c r="B2137" s="212"/>
      <c r="C2137" s="213"/>
      <c r="D2137" s="214"/>
      <c r="E2137" s="215"/>
      <c r="F2137" s="214"/>
      <c r="G2137" s="214"/>
      <c r="H2137" s="215"/>
      <c r="I2137" s="216"/>
      <c r="J2137" s="216"/>
      <c r="K2137" s="216"/>
      <c r="L2137" s="216"/>
      <c r="M2137" s="216"/>
      <c r="N2137" s="216"/>
      <c r="O2137" s="216"/>
      <c r="P2137" s="216"/>
      <c r="Q2137" s="217"/>
      <c r="R2137" s="217"/>
      <c r="S2137" s="214"/>
      <c r="T2137" s="214"/>
    </row>
    <row r="2138" spans="1:20" s="28" customFormat="1">
      <c r="A2138" s="211"/>
      <c r="B2138" s="212"/>
      <c r="C2138" s="213"/>
      <c r="D2138" s="214"/>
      <c r="E2138" s="215"/>
      <c r="F2138" s="214"/>
      <c r="G2138" s="214"/>
      <c r="H2138" s="215"/>
      <c r="I2138" s="216"/>
      <c r="J2138" s="216"/>
      <c r="K2138" s="216"/>
      <c r="L2138" s="216"/>
      <c r="M2138" s="216"/>
      <c r="N2138" s="216"/>
      <c r="O2138" s="216"/>
      <c r="P2138" s="216"/>
      <c r="Q2138" s="217"/>
      <c r="R2138" s="217"/>
      <c r="S2138" s="214"/>
      <c r="T2138" s="214"/>
    </row>
    <row r="2139" spans="1:20" s="28" customFormat="1">
      <c r="A2139" s="211"/>
      <c r="B2139" s="212"/>
      <c r="C2139" s="213"/>
      <c r="D2139" s="214"/>
      <c r="E2139" s="215"/>
      <c r="F2139" s="214"/>
      <c r="G2139" s="214"/>
      <c r="H2139" s="215"/>
      <c r="I2139" s="216"/>
      <c r="J2139" s="216"/>
      <c r="K2139" s="216"/>
      <c r="L2139" s="216"/>
      <c r="M2139" s="216"/>
      <c r="N2139" s="216"/>
      <c r="O2139" s="216"/>
      <c r="P2139" s="216"/>
      <c r="Q2139" s="217"/>
      <c r="R2139" s="217"/>
      <c r="S2139" s="214"/>
      <c r="T2139" s="214"/>
    </row>
    <row r="2140" spans="1:20" s="28" customFormat="1">
      <c r="A2140" s="211"/>
      <c r="B2140" s="212"/>
      <c r="C2140" s="213"/>
      <c r="D2140" s="214"/>
      <c r="E2140" s="215"/>
      <c r="F2140" s="214"/>
      <c r="G2140" s="214"/>
      <c r="H2140" s="215"/>
      <c r="I2140" s="216"/>
      <c r="J2140" s="216"/>
      <c r="K2140" s="216"/>
      <c r="L2140" s="216"/>
      <c r="M2140" s="216"/>
      <c r="N2140" s="216"/>
      <c r="O2140" s="216"/>
      <c r="P2140" s="216"/>
      <c r="Q2140" s="217"/>
      <c r="R2140" s="217"/>
      <c r="S2140" s="214"/>
      <c r="T2140" s="214"/>
    </row>
    <row r="2141" spans="1:20" s="28" customFormat="1">
      <c r="A2141" s="211"/>
      <c r="B2141" s="212"/>
      <c r="C2141" s="213"/>
      <c r="D2141" s="214"/>
      <c r="E2141" s="215"/>
      <c r="F2141" s="214"/>
      <c r="G2141" s="214"/>
      <c r="H2141" s="215"/>
      <c r="I2141" s="216"/>
      <c r="J2141" s="216"/>
      <c r="K2141" s="216"/>
      <c r="L2141" s="216"/>
      <c r="M2141" s="216"/>
      <c r="N2141" s="216"/>
      <c r="O2141" s="216"/>
      <c r="P2141" s="216"/>
      <c r="Q2141" s="217"/>
      <c r="R2141" s="217"/>
      <c r="S2141" s="214"/>
      <c r="T2141" s="214"/>
    </row>
    <row r="2142" spans="1:20" s="28" customFormat="1">
      <c r="A2142" s="211"/>
      <c r="B2142" s="212"/>
      <c r="C2142" s="213"/>
      <c r="D2142" s="214"/>
      <c r="E2142" s="215"/>
      <c r="F2142" s="214"/>
      <c r="G2142" s="214"/>
      <c r="H2142" s="215"/>
      <c r="I2142" s="216"/>
      <c r="J2142" s="216"/>
      <c r="K2142" s="216"/>
      <c r="L2142" s="216"/>
      <c r="M2142" s="216"/>
      <c r="N2142" s="216"/>
      <c r="O2142" s="216"/>
      <c r="P2142" s="216"/>
      <c r="Q2142" s="217"/>
      <c r="R2142" s="217"/>
      <c r="S2142" s="214"/>
      <c r="T2142" s="214"/>
    </row>
    <row r="2143" spans="1:20" s="28" customFormat="1">
      <c r="A2143" s="211"/>
      <c r="B2143" s="212"/>
      <c r="C2143" s="213"/>
      <c r="D2143" s="214"/>
      <c r="E2143" s="215"/>
      <c r="F2143" s="214"/>
      <c r="G2143" s="214"/>
      <c r="H2143" s="215"/>
      <c r="I2143" s="216"/>
      <c r="J2143" s="216"/>
      <c r="K2143" s="216"/>
      <c r="L2143" s="216"/>
      <c r="M2143" s="216"/>
      <c r="N2143" s="216"/>
      <c r="O2143" s="216"/>
      <c r="P2143" s="216"/>
      <c r="Q2143" s="217"/>
      <c r="R2143" s="217"/>
      <c r="S2143" s="214"/>
      <c r="T2143" s="214"/>
    </row>
    <row r="2144" spans="1:20" s="28" customFormat="1">
      <c r="A2144" s="211"/>
      <c r="B2144" s="212"/>
      <c r="C2144" s="213"/>
      <c r="D2144" s="214"/>
      <c r="E2144" s="215"/>
      <c r="F2144" s="214"/>
      <c r="G2144" s="214"/>
      <c r="H2144" s="215"/>
      <c r="I2144" s="216"/>
      <c r="J2144" s="216"/>
      <c r="K2144" s="216"/>
      <c r="L2144" s="216"/>
      <c r="M2144" s="216"/>
      <c r="N2144" s="216"/>
      <c r="O2144" s="216"/>
      <c r="P2144" s="216"/>
      <c r="Q2144" s="217"/>
      <c r="R2144" s="217"/>
      <c r="S2144" s="214"/>
      <c r="T2144" s="214"/>
    </row>
    <row r="2145" spans="1:20" s="28" customFormat="1">
      <c r="A2145" s="211"/>
      <c r="B2145" s="212"/>
      <c r="C2145" s="213"/>
      <c r="D2145" s="214"/>
      <c r="E2145" s="215"/>
      <c r="F2145" s="214"/>
      <c r="G2145" s="214"/>
      <c r="H2145" s="215"/>
      <c r="I2145" s="216"/>
      <c r="J2145" s="216"/>
      <c r="K2145" s="216"/>
      <c r="L2145" s="216"/>
      <c r="M2145" s="216"/>
      <c r="N2145" s="216"/>
      <c r="O2145" s="216"/>
      <c r="P2145" s="216"/>
      <c r="Q2145" s="217"/>
      <c r="R2145" s="217"/>
      <c r="S2145" s="214"/>
      <c r="T2145" s="214"/>
    </row>
    <row r="2146" spans="1:20" s="28" customFormat="1">
      <c r="A2146" s="211"/>
      <c r="B2146" s="212"/>
      <c r="C2146" s="213"/>
      <c r="D2146" s="214"/>
      <c r="E2146" s="215"/>
      <c r="F2146" s="214"/>
      <c r="G2146" s="214"/>
      <c r="H2146" s="215"/>
      <c r="I2146" s="216"/>
      <c r="J2146" s="216"/>
      <c r="K2146" s="216"/>
      <c r="L2146" s="216"/>
      <c r="M2146" s="216"/>
      <c r="N2146" s="216"/>
      <c r="O2146" s="216"/>
      <c r="P2146" s="216"/>
      <c r="Q2146" s="217"/>
      <c r="R2146" s="217"/>
      <c r="S2146" s="214"/>
      <c r="T2146" s="214"/>
    </row>
    <row r="2147" spans="1:20" s="28" customFormat="1">
      <c r="A2147" s="211"/>
      <c r="B2147" s="212"/>
      <c r="C2147" s="213"/>
      <c r="D2147" s="214"/>
      <c r="E2147" s="215"/>
      <c r="F2147" s="214"/>
      <c r="G2147" s="214"/>
      <c r="H2147" s="215"/>
      <c r="I2147" s="216"/>
      <c r="J2147" s="216"/>
      <c r="K2147" s="216"/>
      <c r="L2147" s="216"/>
      <c r="M2147" s="216"/>
      <c r="N2147" s="216"/>
      <c r="O2147" s="216"/>
      <c r="P2147" s="216"/>
      <c r="Q2147" s="217"/>
      <c r="R2147" s="217"/>
      <c r="S2147" s="214"/>
      <c r="T2147" s="214"/>
    </row>
    <row r="2148" spans="1:20" s="28" customFormat="1">
      <c r="A2148" s="211"/>
      <c r="B2148" s="212"/>
      <c r="C2148" s="213"/>
      <c r="D2148" s="214"/>
      <c r="E2148" s="215"/>
      <c r="F2148" s="214"/>
      <c r="G2148" s="214"/>
      <c r="H2148" s="215"/>
      <c r="I2148" s="216"/>
      <c r="J2148" s="216"/>
      <c r="K2148" s="216"/>
      <c r="L2148" s="216"/>
      <c r="M2148" s="216"/>
      <c r="N2148" s="216"/>
      <c r="O2148" s="216"/>
      <c r="P2148" s="216"/>
      <c r="Q2148" s="217"/>
      <c r="R2148" s="217"/>
      <c r="S2148" s="214"/>
      <c r="T2148" s="214"/>
    </row>
    <row r="2149" spans="1:20" s="28" customFormat="1">
      <c r="A2149" s="211"/>
      <c r="B2149" s="212"/>
      <c r="C2149" s="213"/>
      <c r="D2149" s="214"/>
      <c r="E2149" s="215"/>
      <c r="F2149" s="214"/>
      <c r="G2149" s="214"/>
      <c r="H2149" s="215"/>
      <c r="I2149" s="216"/>
      <c r="J2149" s="216"/>
      <c r="K2149" s="216"/>
      <c r="L2149" s="216"/>
      <c r="M2149" s="216"/>
      <c r="N2149" s="216"/>
      <c r="O2149" s="216"/>
      <c r="P2149" s="216"/>
      <c r="Q2149" s="217"/>
      <c r="R2149" s="217"/>
      <c r="S2149" s="214"/>
      <c r="T2149" s="214"/>
    </row>
    <row r="2150" spans="1:20" s="28" customFormat="1">
      <c r="A2150" s="211"/>
      <c r="B2150" s="212"/>
      <c r="C2150" s="213"/>
      <c r="D2150" s="214"/>
      <c r="E2150" s="215"/>
      <c r="F2150" s="214"/>
      <c r="G2150" s="214"/>
      <c r="H2150" s="215"/>
      <c r="I2150" s="216"/>
      <c r="J2150" s="216"/>
      <c r="K2150" s="216"/>
      <c r="L2150" s="216"/>
      <c r="M2150" s="216"/>
      <c r="N2150" s="216"/>
      <c r="O2150" s="216"/>
      <c r="P2150" s="216"/>
      <c r="Q2150" s="217"/>
      <c r="R2150" s="217"/>
      <c r="S2150" s="214"/>
      <c r="T2150" s="214"/>
    </row>
    <row r="2151" spans="1:20" s="28" customFormat="1">
      <c r="A2151" s="211"/>
      <c r="B2151" s="212"/>
      <c r="C2151" s="213"/>
      <c r="D2151" s="214"/>
      <c r="E2151" s="215"/>
      <c r="F2151" s="214"/>
      <c r="G2151" s="214"/>
      <c r="H2151" s="215"/>
      <c r="I2151" s="216"/>
      <c r="J2151" s="216"/>
      <c r="K2151" s="216"/>
      <c r="L2151" s="216"/>
      <c r="M2151" s="216"/>
      <c r="N2151" s="216"/>
      <c r="O2151" s="216"/>
      <c r="P2151" s="216"/>
      <c r="Q2151" s="217"/>
      <c r="R2151" s="217"/>
      <c r="S2151" s="214"/>
      <c r="T2151" s="214"/>
    </row>
    <row r="2152" spans="1:20" s="28" customFormat="1">
      <c r="A2152" s="211"/>
      <c r="B2152" s="212"/>
      <c r="C2152" s="213"/>
      <c r="D2152" s="214"/>
      <c r="E2152" s="215"/>
      <c r="F2152" s="214"/>
      <c r="G2152" s="214"/>
      <c r="H2152" s="215"/>
      <c r="I2152" s="216"/>
      <c r="J2152" s="216"/>
      <c r="K2152" s="216"/>
      <c r="L2152" s="216"/>
      <c r="M2152" s="216"/>
      <c r="N2152" s="216"/>
      <c r="O2152" s="216"/>
      <c r="P2152" s="216"/>
      <c r="Q2152" s="217"/>
      <c r="R2152" s="217"/>
      <c r="S2152" s="214"/>
      <c r="T2152" s="214"/>
    </row>
    <row r="2153" spans="1:20" s="28" customFormat="1">
      <c r="A2153" s="211"/>
      <c r="B2153" s="212"/>
      <c r="C2153" s="213"/>
      <c r="D2153" s="214"/>
      <c r="E2153" s="215"/>
      <c r="F2153" s="214"/>
      <c r="G2153" s="214"/>
      <c r="H2153" s="215"/>
      <c r="I2153" s="216"/>
      <c r="J2153" s="216"/>
      <c r="K2153" s="216"/>
      <c r="L2153" s="216"/>
      <c r="M2153" s="216"/>
      <c r="N2153" s="216"/>
      <c r="O2153" s="216"/>
      <c r="P2153" s="216"/>
      <c r="Q2153" s="217"/>
      <c r="R2153" s="217"/>
      <c r="S2153" s="214"/>
      <c r="T2153" s="214"/>
    </row>
    <row r="2154" spans="1:20" s="28" customFormat="1">
      <c r="A2154" s="211"/>
      <c r="B2154" s="212"/>
      <c r="C2154" s="213"/>
      <c r="D2154" s="214"/>
      <c r="E2154" s="215"/>
      <c r="F2154" s="214"/>
      <c r="G2154" s="214"/>
      <c r="H2154" s="215"/>
      <c r="I2154" s="216"/>
      <c r="J2154" s="216"/>
      <c r="K2154" s="216"/>
      <c r="L2154" s="216"/>
      <c r="M2154" s="216"/>
      <c r="N2154" s="216"/>
      <c r="O2154" s="216"/>
      <c r="P2154" s="216"/>
      <c r="Q2154" s="217"/>
      <c r="R2154" s="217"/>
      <c r="S2154" s="214"/>
      <c r="T2154" s="214"/>
    </row>
    <row r="2155" spans="1:20" s="28" customFormat="1">
      <c r="A2155" s="211"/>
      <c r="B2155" s="212"/>
      <c r="C2155" s="213"/>
      <c r="D2155" s="214"/>
      <c r="E2155" s="215"/>
      <c r="F2155" s="214"/>
      <c r="G2155" s="214"/>
      <c r="H2155" s="215"/>
      <c r="I2155" s="216"/>
      <c r="J2155" s="216"/>
      <c r="K2155" s="216"/>
      <c r="L2155" s="216"/>
      <c r="M2155" s="216"/>
      <c r="N2155" s="216"/>
      <c r="O2155" s="216"/>
      <c r="P2155" s="216"/>
      <c r="Q2155" s="217"/>
      <c r="R2155" s="217"/>
      <c r="S2155" s="214"/>
      <c r="T2155" s="214"/>
    </row>
    <row r="2156" spans="1:20" s="28" customFormat="1">
      <c r="A2156" s="211"/>
      <c r="B2156" s="212"/>
      <c r="C2156" s="213"/>
      <c r="D2156" s="214"/>
      <c r="E2156" s="215"/>
      <c r="F2156" s="214"/>
      <c r="G2156" s="214"/>
      <c r="H2156" s="215"/>
      <c r="I2156" s="216"/>
      <c r="J2156" s="216"/>
      <c r="K2156" s="216"/>
      <c r="L2156" s="216"/>
      <c r="M2156" s="216"/>
      <c r="N2156" s="216"/>
      <c r="O2156" s="216"/>
      <c r="P2156" s="216"/>
      <c r="Q2156" s="217"/>
      <c r="R2156" s="217"/>
      <c r="S2156" s="214"/>
      <c r="T2156" s="214"/>
    </row>
    <row r="2157" spans="1:20" s="28" customFormat="1">
      <c r="A2157" s="211"/>
      <c r="B2157" s="212"/>
      <c r="C2157" s="213"/>
      <c r="D2157" s="214"/>
      <c r="E2157" s="215"/>
      <c r="F2157" s="214"/>
      <c r="G2157" s="214"/>
      <c r="H2157" s="215"/>
      <c r="I2157" s="216"/>
      <c r="J2157" s="216"/>
      <c r="K2157" s="216"/>
      <c r="L2157" s="216"/>
      <c r="M2157" s="216"/>
      <c r="N2157" s="216"/>
      <c r="O2157" s="216"/>
      <c r="P2157" s="216"/>
      <c r="Q2157" s="217"/>
      <c r="R2157" s="217"/>
      <c r="S2157" s="214"/>
      <c r="T2157" s="214"/>
    </row>
    <row r="2158" spans="1:20" s="28" customFormat="1">
      <c r="A2158" s="211"/>
      <c r="B2158" s="212"/>
      <c r="C2158" s="213"/>
      <c r="D2158" s="214"/>
      <c r="E2158" s="215"/>
      <c r="F2158" s="214"/>
      <c r="G2158" s="214"/>
      <c r="H2158" s="215"/>
      <c r="I2158" s="216"/>
      <c r="J2158" s="216"/>
      <c r="K2158" s="216"/>
      <c r="L2158" s="216"/>
      <c r="M2158" s="216"/>
      <c r="N2158" s="216"/>
      <c r="O2158" s="216"/>
      <c r="P2158" s="216"/>
      <c r="Q2158" s="217"/>
      <c r="R2158" s="217"/>
      <c r="S2158" s="214"/>
      <c r="T2158" s="214"/>
    </row>
    <row r="2159" spans="1:20" s="28" customFormat="1">
      <c r="A2159" s="211"/>
      <c r="B2159" s="212"/>
      <c r="C2159" s="213"/>
      <c r="D2159" s="214"/>
      <c r="E2159" s="215"/>
      <c r="F2159" s="214"/>
      <c r="G2159" s="214"/>
      <c r="H2159" s="215"/>
      <c r="I2159" s="216"/>
      <c r="J2159" s="216"/>
      <c r="K2159" s="216"/>
      <c r="L2159" s="216"/>
      <c r="M2159" s="216"/>
      <c r="N2159" s="216"/>
      <c r="O2159" s="216"/>
      <c r="P2159" s="216"/>
      <c r="Q2159" s="217"/>
      <c r="R2159" s="217"/>
      <c r="S2159" s="214"/>
      <c r="T2159" s="214"/>
    </row>
    <row r="2160" spans="1:20" s="28" customFormat="1">
      <c r="A2160" s="211"/>
      <c r="B2160" s="212"/>
      <c r="C2160" s="213"/>
      <c r="D2160" s="214"/>
      <c r="E2160" s="215"/>
      <c r="F2160" s="214"/>
      <c r="G2160" s="214"/>
      <c r="H2160" s="215"/>
      <c r="I2160" s="216"/>
      <c r="J2160" s="216"/>
      <c r="K2160" s="216"/>
      <c r="L2160" s="216"/>
      <c r="M2160" s="216"/>
      <c r="N2160" s="216"/>
      <c r="O2160" s="216"/>
      <c r="P2160" s="216"/>
      <c r="Q2160" s="217"/>
      <c r="R2160" s="217"/>
      <c r="S2160" s="214"/>
      <c r="T2160" s="214"/>
    </row>
    <row r="2161" spans="1:20" s="28" customFormat="1">
      <c r="A2161" s="211"/>
      <c r="B2161" s="212"/>
      <c r="C2161" s="213"/>
      <c r="D2161" s="214"/>
      <c r="E2161" s="215"/>
      <c r="F2161" s="214"/>
      <c r="G2161" s="214"/>
      <c r="H2161" s="215"/>
      <c r="I2161" s="216"/>
      <c r="J2161" s="216"/>
      <c r="K2161" s="216"/>
      <c r="L2161" s="216"/>
      <c r="M2161" s="216"/>
      <c r="N2161" s="216"/>
      <c r="O2161" s="216"/>
      <c r="P2161" s="216"/>
      <c r="Q2161" s="217"/>
      <c r="R2161" s="217"/>
      <c r="S2161" s="214"/>
      <c r="T2161" s="214"/>
    </row>
    <row r="2162" spans="1:20" s="28" customFormat="1">
      <c r="A2162" s="211"/>
      <c r="B2162" s="212"/>
      <c r="C2162" s="213"/>
      <c r="D2162" s="214"/>
      <c r="E2162" s="215"/>
      <c r="F2162" s="214"/>
      <c r="G2162" s="214"/>
      <c r="H2162" s="215"/>
      <c r="I2162" s="216"/>
      <c r="J2162" s="216"/>
      <c r="K2162" s="216"/>
      <c r="L2162" s="216"/>
      <c r="M2162" s="216"/>
      <c r="N2162" s="216"/>
      <c r="O2162" s="216"/>
      <c r="P2162" s="216"/>
      <c r="Q2162" s="217"/>
      <c r="R2162" s="217"/>
      <c r="S2162" s="214"/>
      <c r="T2162" s="214"/>
    </row>
    <row r="2163" spans="1:20" s="28" customFormat="1">
      <c r="A2163" s="211"/>
      <c r="B2163" s="212"/>
      <c r="C2163" s="213"/>
      <c r="D2163" s="214"/>
      <c r="E2163" s="215"/>
      <c r="F2163" s="214"/>
      <c r="G2163" s="214"/>
      <c r="H2163" s="215"/>
      <c r="I2163" s="216"/>
      <c r="J2163" s="216"/>
      <c r="K2163" s="216"/>
      <c r="L2163" s="216"/>
      <c r="M2163" s="216"/>
      <c r="N2163" s="216"/>
      <c r="O2163" s="216"/>
      <c r="P2163" s="216"/>
      <c r="Q2163" s="217"/>
      <c r="R2163" s="217"/>
      <c r="S2163" s="214"/>
      <c r="T2163" s="214"/>
    </row>
    <row r="2164" spans="1:20" s="28" customFormat="1">
      <c r="A2164" s="211"/>
      <c r="B2164" s="212"/>
      <c r="C2164" s="213"/>
      <c r="D2164" s="214"/>
      <c r="E2164" s="215"/>
      <c r="F2164" s="214"/>
      <c r="G2164" s="214"/>
      <c r="H2164" s="215"/>
      <c r="I2164" s="216"/>
      <c r="J2164" s="216"/>
      <c r="K2164" s="216"/>
      <c r="L2164" s="216"/>
      <c r="M2164" s="216"/>
      <c r="N2164" s="216"/>
      <c r="O2164" s="216"/>
      <c r="P2164" s="216"/>
      <c r="Q2164" s="217"/>
      <c r="R2164" s="217"/>
      <c r="S2164" s="214"/>
      <c r="T2164" s="214"/>
    </row>
    <row r="2165" spans="1:20" s="28" customFormat="1">
      <c r="A2165" s="211"/>
      <c r="B2165" s="212"/>
      <c r="C2165" s="213"/>
      <c r="D2165" s="214"/>
      <c r="E2165" s="215"/>
      <c r="F2165" s="214"/>
      <c r="G2165" s="214"/>
      <c r="H2165" s="215"/>
      <c r="I2165" s="216"/>
      <c r="J2165" s="216"/>
      <c r="K2165" s="216"/>
      <c r="L2165" s="216"/>
      <c r="M2165" s="216"/>
      <c r="N2165" s="216"/>
      <c r="O2165" s="216"/>
      <c r="P2165" s="216"/>
      <c r="Q2165" s="217"/>
      <c r="R2165" s="217"/>
      <c r="S2165" s="214"/>
      <c r="T2165" s="214"/>
    </row>
    <row r="2166" spans="1:20" s="28" customFormat="1">
      <c r="A2166" s="211"/>
      <c r="B2166" s="212"/>
      <c r="C2166" s="213"/>
      <c r="D2166" s="214"/>
      <c r="E2166" s="215"/>
      <c r="F2166" s="214"/>
      <c r="G2166" s="214"/>
      <c r="H2166" s="215"/>
      <c r="I2166" s="216"/>
      <c r="J2166" s="216"/>
      <c r="K2166" s="216"/>
      <c r="L2166" s="216"/>
      <c r="M2166" s="216"/>
      <c r="N2166" s="216"/>
      <c r="O2166" s="216"/>
      <c r="P2166" s="216"/>
      <c r="Q2166" s="217"/>
      <c r="R2166" s="217"/>
      <c r="S2166" s="214"/>
      <c r="T2166" s="214"/>
    </row>
    <row r="2167" spans="1:20" s="28" customFormat="1">
      <c r="A2167" s="211"/>
      <c r="B2167" s="212"/>
      <c r="C2167" s="213"/>
      <c r="D2167" s="214"/>
      <c r="E2167" s="215"/>
      <c r="F2167" s="214"/>
      <c r="G2167" s="214"/>
      <c r="H2167" s="215"/>
      <c r="I2167" s="216"/>
      <c r="J2167" s="216"/>
      <c r="K2167" s="216"/>
      <c r="L2167" s="216"/>
      <c r="M2167" s="216"/>
      <c r="N2167" s="216"/>
      <c r="O2167" s="216"/>
      <c r="P2167" s="216"/>
      <c r="Q2167" s="217"/>
      <c r="R2167" s="217"/>
      <c r="S2167" s="214"/>
      <c r="T2167" s="214"/>
    </row>
    <row r="2168" spans="1:20" s="28" customFormat="1">
      <c r="A2168" s="211"/>
      <c r="B2168" s="212"/>
      <c r="C2168" s="213"/>
      <c r="D2168" s="214"/>
      <c r="E2168" s="215"/>
      <c r="F2168" s="214"/>
      <c r="G2168" s="214"/>
      <c r="H2168" s="215"/>
      <c r="I2168" s="216"/>
      <c r="J2168" s="216"/>
      <c r="K2168" s="216"/>
      <c r="L2168" s="216"/>
      <c r="M2168" s="216"/>
      <c r="N2168" s="216"/>
      <c r="O2168" s="216"/>
      <c r="P2168" s="216"/>
      <c r="Q2168" s="217"/>
      <c r="R2168" s="217"/>
      <c r="S2168" s="214"/>
      <c r="T2168" s="214"/>
    </row>
    <row r="2169" spans="1:20" s="28" customFormat="1">
      <c r="A2169" s="211"/>
      <c r="B2169" s="212"/>
      <c r="C2169" s="213"/>
      <c r="D2169" s="214"/>
      <c r="E2169" s="215"/>
      <c r="F2169" s="214"/>
      <c r="G2169" s="214"/>
      <c r="H2169" s="215"/>
      <c r="I2169" s="216"/>
      <c r="J2169" s="216"/>
      <c r="K2169" s="216"/>
      <c r="L2169" s="216"/>
      <c r="M2169" s="216"/>
      <c r="N2169" s="216"/>
      <c r="O2169" s="216"/>
      <c r="P2169" s="216"/>
      <c r="Q2169" s="217"/>
      <c r="R2169" s="217"/>
      <c r="S2169" s="214"/>
      <c r="T2169" s="214"/>
    </row>
    <row r="2170" spans="1:20" s="28" customFormat="1">
      <c r="A2170" s="211"/>
      <c r="B2170" s="212"/>
      <c r="C2170" s="213"/>
      <c r="D2170" s="214"/>
      <c r="E2170" s="215"/>
      <c r="F2170" s="214"/>
      <c r="G2170" s="214"/>
      <c r="H2170" s="215"/>
      <c r="I2170" s="216"/>
      <c r="J2170" s="216"/>
      <c r="K2170" s="216"/>
      <c r="L2170" s="216"/>
      <c r="M2170" s="216"/>
      <c r="N2170" s="216"/>
      <c r="O2170" s="216"/>
      <c r="P2170" s="216"/>
      <c r="Q2170" s="217"/>
      <c r="R2170" s="217"/>
      <c r="S2170" s="214"/>
      <c r="T2170" s="214"/>
    </row>
    <row r="2171" spans="1:20" s="28" customFormat="1">
      <c r="A2171" s="211"/>
      <c r="B2171" s="212"/>
      <c r="C2171" s="213"/>
      <c r="D2171" s="214"/>
      <c r="E2171" s="215"/>
      <c r="F2171" s="214"/>
      <c r="G2171" s="214"/>
      <c r="H2171" s="215"/>
      <c r="I2171" s="216"/>
      <c r="J2171" s="216"/>
      <c r="K2171" s="216"/>
      <c r="L2171" s="216"/>
      <c r="M2171" s="216"/>
      <c r="N2171" s="216"/>
      <c r="O2171" s="216"/>
      <c r="P2171" s="216"/>
      <c r="Q2171" s="217"/>
      <c r="R2171" s="217"/>
      <c r="S2171" s="214"/>
      <c r="T2171" s="214"/>
    </row>
    <row r="2172" spans="1:20" s="28" customFormat="1">
      <c r="A2172" s="211"/>
      <c r="B2172" s="212"/>
      <c r="C2172" s="213"/>
      <c r="D2172" s="214"/>
      <c r="E2172" s="215"/>
      <c r="F2172" s="214"/>
      <c r="G2172" s="214"/>
      <c r="H2172" s="215"/>
      <c r="I2172" s="216"/>
      <c r="J2172" s="216"/>
      <c r="K2172" s="216"/>
      <c r="L2172" s="216"/>
      <c r="M2172" s="216"/>
      <c r="N2172" s="216"/>
      <c r="O2172" s="216"/>
      <c r="P2172" s="216"/>
      <c r="Q2172" s="217"/>
      <c r="R2172" s="217"/>
      <c r="S2172" s="214"/>
      <c r="T2172" s="214"/>
    </row>
    <row r="2173" spans="1:20" s="28" customFormat="1">
      <c r="A2173" s="211"/>
      <c r="B2173" s="212"/>
      <c r="C2173" s="213"/>
      <c r="D2173" s="214"/>
      <c r="E2173" s="215"/>
      <c r="F2173" s="214"/>
      <c r="G2173" s="214"/>
      <c r="H2173" s="215"/>
      <c r="I2173" s="216"/>
      <c r="J2173" s="216"/>
      <c r="K2173" s="216"/>
      <c r="L2173" s="216"/>
      <c r="M2173" s="216"/>
      <c r="N2173" s="216"/>
      <c r="O2173" s="216"/>
      <c r="P2173" s="216"/>
      <c r="Q2173" s="217"/>
      <c r="R2173" s="217"/>
      <c r="S2173" s="214"/>
      <c r="T2173" s="214"/>
    </row>
    <row r="2174" spans="1:20" s="28" customFormat="1">
      <c r="A2174" s="211"/>
      <c r="B2174" s="212"/>
      <c r="C2174" s="213"/>
      <c r="D2174" s="214"/>
      <c r="E2174" s="215"/>
      <c r="F2174" s="214"/>
      <c r="G2174" s="214"/>
      <c r="H2174" s="215"/>
      <c r="I2174" s="216"/>
      <c r="J2174" s="216"/>
      <c r="K2174" s="216"/>
      <c r="L2174" s="216"/>
      <c r="M2174" s="216"/>
      <c r="N2174" s="216"/>
      <c r="O2174" s="216"/>
      <c r="P2174" s="216"/>
      <c r="Q2174" s="217"/>
      <c r="R2174" s="217"/>
      <c r="S2174" s="214"/>
      <c r="T2174" s="214"/>
    </row>
    <row r="2175" spans="1:20" s="28" customFormat="1">
      <c r="A2175" s="211"/>
      <c r="B2175" s="212"/>
      <c r="C2175" s="213"/>
      <c r="D2175" s="214"/>
      <c r="E2175" s="215"/>
      <c r="F2175" s="214"/>
      <c r="G2175" s="214"/>
      <c r="H2175" s="215"/>
      <c r="I2175" s="216"/>
      <c r="J2175" s="216"/>
      <c r="K2175" s="216"/>
      <c r="L2175" s="216"/>
      <c r="M2175" s="216"/>
      <c r="N2175" s="216"/>
      <c r="O2175" s="216"/>
      <c r="P2175" s="216"/>
      <c r="Q2175" s="217"/>
      <c r="R2175" s="217"/>
      <c r="S2175" s="214"/>
      <c r="T2175" s="214"/>
    </row>
    <row r="2176" spans="1:20" s="28" customFormat="1">
      <c r="A2176" s="211"/>
      <c r="B2176" s="212"/>
      <c r="C2176" s="213"/>
      <c r="D2176" s="214"/>
      <c r="E2176" s="215"/>
      <c r="F2176" s="214"/>
      <c r="G2176" s="214"/>
      <c r="H2176" s="215"/>
      <c r="I2176" s="216"/>
      <c r="J2176" s="216"/>
      <c r="K2176" s="216"/>
      <c r="L2176" s="216"/>
      <c r="M2176" s="216"/>
      <c r="N2176" s="216"/>
      <c r="O2176" s="216"/>
      <c r="P2176" s="216"/>
      <c r="Q2176" s="217"/>
      <c r="R2176" s="217"/>
      <c r="S2176" s="214"/>
      <c r="T2176" s="214"/>
    </row>
    <row r="2177" spans="1:20" s="28" customFormat="1">
      <c r="A2177" s="211"/>
      <c r="B2177" s="212"/>
      <c r="C2177" s="213"/>
      <c r="D2177" s="214"/>
      <c r="E2177" s="215"/>
      <c r="F2177" s="214"/>
      <c r="G2177" s="214"/>
      <c r="H2177" s="215"/>
      <c r="I2177" s="216"/>
      <c r="J2177" s="216"/>
      <c r="K2177" s="216"/>
      <c r="L2177" s="216"/>
      <c r="M2177" s="216"/>
      <c r="N2177" s="216"/>
      <c r="O2177" s="216"/>
      <c r="P2177" s="216"/>
      <c r="Q2177" s="217"/>
      <c r="R2177" s="217"/>
      <c r="S2177" s="214"/>
      <c r="T2177" s="214"/>
    </row>
    <row r="2178" spans="1:20" s="28" customFormat="1">
      <c r="A2178" s="211"/>
      <c r="B2178" s="212"/>
      <c r="C2178" s="213"/>
      <c r="D2178" s="214"/>
      <c r="E2178" s="215"/>
      <c r="F2178" s="214"/>
      <c r="G2178" s="214"/>
      <c r="H2178" s="215"/>
      <c r="I2178" s="216"/>
      <c r="J2178" s="216"/>
      <c r="K2178" s="216"/>
      <c r="L2178" s="216"/>
      <c r="M2178" s="216"/>
      <c r="N2178" s="216"/>
      <c r="O2178" s="216"/>
      <c r="P2178" s="216"/>
      <c r="Q2178" s="217"/>
      <c r="R2178" s="217"/>
      <c r="S2178" s="214"/>
      <c r="T2178" s="214"/>
    </row>
    <row r="2179" spans="1:20" s="28" customFormat="1">
      <c r="A2179" s="211"/>
      <c r="B2179" s="212"/>
      <c r="C2179" s="213"/>
      <c r="D2179" s="214"/>
      <c r="E2179" s="215"/>
      <c r="F2179" s="214"/>
      <c r="G2179" s="214"/>
      <c r="H2179" s="215"/>
      <c r="I2179" s="216"/>
      <c r="J2179" s="216"/>
      <c r="K2179" s="216"/>
      <c r="L2179" s="216"/>
      <c r="M2179" s="216"/>
      <c r="N2179" s="216"/>
      <c r="O2179" s="216"/>
      <c r="P2179" s="216"/>
      <c r="Q2179" s="217"/>
      <c r="R2179" s="217"/>
      <c r="S2179" s="214"/>
      <c r="T2179" s="214"/>
    </row>
    <row r="2180" spans="1:20" s="28" customFormat="1">
      <c r="A2180" s="211"/>
      <c r="B2180" s="212"/>
      <c r="C2180" s="213"/>
      <c r="D2180" s="214"/>
      <c r="E2180" s="215"/>
      <c r="F2180" s="214"/>
      <c r="G2180" s="214"/>
      <c r="H2180" s="215"/>
      <c r="I2180" s="216"/>
      <c r="J2180" s="216"/>
      <c r="K2180" s="216"/>
      <c r="L2180" s="216"/>
      <c r="M2180" s="216"/>
      <c r="N2180" s="216"/>
      <c r="O2180" s="216"/>
      <c r="P2180" s="216"/>
      <c r="Q2180" s="217"/>
      <c r="R2180" s="217"/>
      <c r="S2180" s="214"/>
      <c r="T2180" s="214"/>
    </row>
    <row r="2181" spans="1:20" s="28" customFormat="1">
      <c r="A2181" s="211"/>
      <c r="B2181" s="212"/>
      <c r="C2181" s="213"/>
      <c r="D2181" s="214"/>
      <c r="E2181" s="215"/>
      <c r="F2181" s="214"/>
      <c r="G2181" s="214"/>
      <c r="H2181" s="215"/>
      <c r="I2181" s="216"/>
      <c r="J2181" s="216"/>
      <c r="K2181" s="216"/>
      <c r="L2181" s="216"/>
      <c r="M2181" s="216"/>
      <c r="N2181" s="216"/>
      <c r="O2181" s="216"/>
      <c r="P2181" s="216"/>
      <c r="Q2181" s="217"/>
      <c r="R2181" s="217"/>
      <c r="S2181" s="214"/>
      <c r="T2181" s="214"/>
    </row>
    <row r="2182" spans="1:20" s="28" customFormat="1">
      <c r="A2182" s="211"/>
      <c r="B2182" s="212"/>
      <c r="C2182" s="213"/>
      <c r="D2182" s="214"/>
      <c r="E2182" s="215"/>
      <c r="F2182" s="214"/>
      <c r="G2182" s="214"/>
      <c r="H2182" s="215"/>
      <c r="I2182" s="216"/>
      <c r="J2182" s="216"/>
      <c r="K2182" s="216"/>
      <c r="L2182" s="216"/>
      <c r="M2182" s="216"/>
      <c r="N2182" s="216"/>
      <c r="O2182" s="216"/>
      <c r="P2182" s="216"/>
      <c r="Q2182" s="217"/>
      <c r="R2182" s="217"/>
      <c r="S2182" s="214"/>
      <c r="T2182" s="214"/>
    </row>
    <row r="2183" spans="1:20" s="28" customFormat="1">
      <c r="A2183" s="211"/>
      <c r="B2183" s="212"/>
      <c r="C2183" s="213"/>
      <c r="D2183" s="214"/>
      <c r="E2183" s="215"/>
      <c r="F2183" s="214"/>
      <c r="G2183" s="214"/>
      <c r="H2183" s="215"/>
      <c r="I2183" s="216"/>
      <c r="J2183" s="216"/>
      <c r="K2183" s="216"/>
      <c r="L2183" s="216"/>
      <c r="M2183" s="216"/>
      <c r="N2183" s="216"/>
      <c r="O2183" s="216"/>
      <c r="P2183" s="216"/>
      <c r="Q2183" s="217"/>
      <c r="R2183" s="217"/>
      <c r="S2183" s="214"/>
      <c r="T2183" s="214"/>
    </row>
    <row r="2184" spans="1:20" s="28" customFormat="1">
      <c r="A2184" s="211"/>
      <c r="B2184" s="212"/>
      <c r="C2184" s="213"/>
      <c r="D2184" s="214"/>
      <c r="E2184" s="215"/>
      <c r="F2184" s="214"/>
      <c r="G2184" s="214"/>
      <c r="H2184" s="215"/>
      <c r="I2184" s="216"/>
      <c r="J2184" s="216"/>
      <c r="K2184" s="216"/>
      <c r="L2184" s="216"/>
      <c r="M2184" s="216"/>
      <c r="N2184" s="216"/>
      <c r="O2184" s="216"/>
      <c r="P2184" s="216"/>
      <c r="Q2184" s="217"/>
      <c r="R2184" s="217"/>
      <c r="S2184" s="214"/>
      <c r="T2184" s="214"/>
    </row>
    <row r="2185" spans="1:20" s="28" customFormat="1">
      <c r="A2185" s="211"/>
      <c r="B2185" s="212"/>
      <c r="C2185" s="213"/>
      <c r="D2185" s="214"/>
      <c r="E2185" s="215"/>
      <c r="F2185" s="214"/>
      <c r="G2185" s="214"/>
      <c r="H2185" s="215"/>
      <c r="I2185" s="216"/>
      <c r="J2185" s="216"/>
      <c r="K2185" s="216"/>
      <c r="L2185" s="216"/>
      <c r="M2185" s="216"/>
      <c r="N2185" s="216"/>
      <c r="O2185" s="216"/>
      <c r="P2185" s="216"/>
      <c r="Q2185" s="217"/>
      <c r="R2185" s="217"/>
      <c r="S2185" s="214"/>
      <c r="T2185" s="214"/>
    </row>
    <row r="2186" spans="1:20" s="28" customFormat="1">
      <c r="A2186" s="211"/>
      <c r="B2186" s="212"/>
      <c r="C2186" s="213"/>
      <c r="D2186" s="214"/>
      <c r="E2186" s="215"/>
      <c r="F2186" s="214"/>
      <c r="G2186" s="214"/>
      <c r="H2186" s="215"/>
      <c r="I2186" s="216"/>
      <c r="J2186" s="216"/>
      <c r="K2186" s="216"/>
      <c r="L2186" s="216"/>
      <c r="M2186" s="216"/>
      <c r="N2186" s="216"/>
      <c r="O2186" s="216"/>
      <c r="P2186" s="216"/>
      <c r="Q2186" s="217"/>
      <c r="R2186" s="217"/>
      <c r="S2186" s="214"/>
      <c r="T2186" s="214"/>
    </row>
    <row r="2187" spans="1:20" s="28" customFormat="1">
      <c r="A2187" s="211"/>
      <c r="B2187" s="212"/>
      <c r="C2187" s="213"/>
      <c r="D2187" s="214"/>
      <c r="E2187" s="215"/>
      <c r="F2187" s="214"/>
      <c r="G2187" s="214"/>
      <c r="H2187" s="215"/>
      <c r="I2187" s="216"/>
      <c r="J2187" s="216"/>
      <c r="K2187" s="216"/>
      <c r="L2187" s="216"/>
      <c r="M2187" s="216"/>
      <c r="N2187" s="216"/>
      <c r="O2187" s="216"/>
      <c r="P2187" s="216"/>
      <c r="Q2187" s="217"/>
      <c r="R2187" s="217"/>
      <c r="S2187" s="214"/>
      <c r="T2187" s="214"/>
    </row>
    <row r="2188" spans="1:20" s="28" customFormat="1">
      <c r="A2188" s="211"/>
      <c r="B2188" s="212"/>
      <c r="C2188" s="213"/>
      <c r="D2188" s="214"/>
      <c r="E2188" s="215"/>
      <c r="F2188" s="214"/>
      <c r="G2188" s="214"/>
      <c r="H2188" s="215"/>
      <c r="I2188" s="216"/>
      <c r="J2188" s="216"/>
      <c r="K2188" s="216"/>
      <c r="L2188" s="216"/>
      <c r="M2188" s="216"/>
      <c r="N2188" s="216"/>
      <c r="O2188" s="216"/>
      <c r="P2188" s="216"/>
      <c r="Q2188" s="217"/>
      <c r="R2188" s="217"/>
      <c r="S2188" s="214"/>
      <c r="T2188" s="214"/>
    </row>
    <row r="2189" spans="1:20" s="28" customFormat="1">
      <c r="A2189" s="211"/>
      <c r="B2189" s="212"/>
      <c r="C2189" s="213"/>
      <c r="D2189" s="214"/>
      <c r="E2189" s="215"/>
      <c r="F2189" s="214"/>
      <c r="G2189" s="214"/>
      <c r="H2189" s="215"/>
      <c r="I2189" s="216"/>
      <c r="J2189" s="216"/>
      <c r="K2189" s="216"/>
      <c r="L2189" s="216"/>
      <c r="M2189" s="216"/>
      <c r="N2189" s="216"/>
      <c r="O2189" s="216"/>
      <c r="P2189" s="216"/>
      <c r="Q2189" s="217"/>
      <c r="R2189" s="217"/>
      <c r="S2189" s="214"/>
      <c r="T2189" s="214"/>
    </row>
    <row r="2190" spans="1:20" s="28" customFormat="1">
      <c r="A2190" s="211"/>
      <c r="B2190" s="212"/>
      <c r="C2190" s="213"/>
      <c r="D2190" s="214"/>
      <c r="E2190" s="215"/>
      <c r="F2190" s="214"/>
      <c r="G2190" s="214"/>
      <c r="H2190" s="215"/>
      <c r="I2190" s="216"/>
      <c r="J2190" s="216"/>
      <c r="K2190" s="216"/>
      <c r="L2190" s="216"/>
      <c r="M2190" s="216"/>
      <c r="N2190" s="216"/>
      <c r="O2190" s="216"/>
      <c r="P2190" s="216"/>
      <c r="Q2190" s="217"/>
      <c r="R2190" s="217"/>
      <c r="S2190" s="214"/>
      <c r="T2190" s="214"/>
    </row>
    <row r="2191" spans="1:20" s="28" customFormat="1">
      <c r="A2191" s="211"/>
      <c r="B2191" s="212"/>
      <c r="C2191" s="213"/>
      <c r="D2191" s="214"/>
      <c r="E2191" s="215"/>
      <c r="F2191" s="214"/>
      <c r="G2191" s="214"/>
      <c r="H2191" s="215"/>
      <c r="I2191" s="216"/>
      <c r="J2191" s="216"/>
      <c r="K2191" s="216"/>
      <c r="L2191" s="216"/>
      <c r="M2191" s="216"/>
      <c r="N2191" s="216"/>
      <c r="O2191" s="216"/>
      <c r="P2191" s="216"/>
      <c r="Q2191" s="217"/>
      <c r="R2191" s="217"/>
      <c r="S2191" s="214"/>
      <c r="T2191" s="214"/>
    </row>
    <row r="2192" spans="1:20" s="28" customFormat="1">
      <c r="A2192" s="211"/>
      <c r="B2192" s="212"/>
      <c r="C2192" s="213"/>
      <c r="D2192" s="214"/>
      <c r="E2192" s="215"/>
      <c r="F2192" s="214"/>
      <c r="G2192" s="214"/>
      <c r="H2192" s="215"/>
      <c r="I2192" s="216"/>
      <c r="J2192" s="216"/>
      <c r="K2192" s="216"/>
      <c r="L2192" s="216"/>
      <c r="M2192" s="216"/>
      <c r="N2192" s="216"/>
      <c r="O2192" s="216"/>
      <c r="P2192" s="216"/>
      <c r="Q2192" s="217"/>
      <c r="R2192" s="217"/>
      <c r="S2192" s="214"/>
      <c r="T2192" s="214"/>
    </row>
    <row r="2193" spans="1:20" s="28" customFormat="1">
      <c r="A2193" s="211"/>
      <c r="B2193" s="212"/>
      <c r="C2193" s="213"/>
      <c r="D2193" s="214"/>
      <c r="E2193" s="215"/>
      <c r="F2193" s="214"/>
      <c r="G2193" s="214"/>
      <c r="H2193" s="215"/>
      <c r="I2193" s="216"/>
      <c r="J2193" s="216"/>
      <c r="K2193" s="216"/>
      <c r="L2193" s="216"/>
      <c r="M2193" s="216"/>
      <c r="N2193" s="216"/>
      <c r="O2193" s="216"/>
      <c r="P2193" s="216"/>
      <c r="Q2193" s="217"/>
      <c r="R2193" s="217"/>
      <c r="S2193" s="214"/>
      <c r="T2193" s="214"/>
    </row>
    <row r="2194" spans="1:20" s="28" customFormat="1">
      <c r="A2194" s="211"/>
      <c r="B2194" s="212"/>
      <c r="C2194" s="213"/>
      <c r="D2194" s="214"/>
      <c r="E2194" s="215"/>
      <c r="F2194" s="214"/>
      <c r="G2194" s="214"/>
      <c r="H2194" s="215"/>
      <c r="I2194" s="216"/>
      <c r="J2194" s="216"/>
      <c r="K2194" s="216"/>
      <c r="L2194" s="216"/>
      <c r="M2194" s="216"/>
      <c r="N2194" s="216"/>
      <c r="O2194" s="216"/>
      <c r="P2194" s="216"/>
      <c r="Q2194" s="217"/>
      <c r="R2194" s="217"/>
      <c r="S2194" s="214"/>
      <c r="T2194" s="214"/>
    </row>
    <row r="2195" spans="1:20" s="28" customFormat="1">
      <c r="A2195" s="211"/>
      <c r="B2195" s="212"/>
      <c r="C2195" s="213"/>
      <c r="D2195" s="214"/>
      <c r="E2195" s="215"/>
      <c r="F2195" s="214"/>
      <c r="G2195" s="214"/>
      <c r="H2195" s="215"/>
      <c r="I2195" s="216"/>
      <c r="J2195" s="216"/>
      <c r="K2195" s="216"/>
      <c r="L2195" s="216"/>
      <c r="M2195" s="216"/>
      <c r="N2195" s="216"/>
      <c r="O2195" s="216"/>
      <c r="P2195" s="216"/>
      <c r="Q2195" s="217"/>
      <c r="R2195" s="217"/>
      <c r="S2195" s="214"/>
      <c r="T2195" s="214"/>
    </row>
    <row r="2196" spans="1:20" s="28" customFormat="1">
      <c r="A2196" s="211"/>
      <c r="B2196" s="212"/>
      <c r="C2196" s="213"/>
      <c r="D2196" s="214"/>
      <c r="E2196" s="215"/>
      <c r="F2196" s="214"/>
      <c r="G2196" s="214"/>
      <c r="H2196" s="215"/>
      <c r="I2196" s="216"/>
      <c r="J2196" s="216"/>
      <c r="K2196" s="216"/>
      <c r="L2196" s="216"/>
      <c r="M2196" s="216"/>
      <c r="N2196" s="216"/>
      <c r="O2196" s="216"/>
      <c r="P2196" s="216"/>
      <c r="Q2196" s="217"/>
      <c r="R2196" s="217"/>
      <c r="S2196" s="214"/>
      <c r="T2196" s="214"/>
    </row>
    <row r="2197" spans="1:20" s="28" customFormat="1">
      <c r="A2197" s="211"/>
      <c r="B2197" s="212"/>
      <c r="C2197" s="213"/>
      <c r="D2197" s="214"/>
      <c r="E2197" s="215"/>
      <c r="F2197" s="214"/>
      <c r="G2197" s="214"/>
      <c r="H2197" s="215"/>
      <c r="I2197" s="216"/>
      <c r="J2197" s="216"/>
      <c r="K2197" s="216"/>
      <c r="L2197" s="216"/>
      <c r="M2197" s="216"/>
      <c r="N2197" s="216"/>
      <c r="O2197" s="216"/>
      <c r="P2197" s="216"/>
      <c r="Q2197" s="217"/>
      <c r="R2197" s="217"/>
      <c r="S2197" s="214"/>
      <c r="T2197" s="214"/>
    </row>
    <row r="2198" spans="1:20" s="28" customFormat="1">
      <c r="A2198" s="211"/>
      <c r="B2198" s="212"/>
      <c r="C2198" s="213"/>
      <c r="D2198" s="214"/>
      <c r="E2198" s="215"/>
      <c r="F2198" s="214"/>
      <c r="G2198" s="214"/>
      <c r="H2198" s="215"/>
      <c r="I2198" s="216"/>
      <c r="J2198" s="216"/>
      <c r="K2198" s="216"/>
      <c r="L2198" s="216"/>
      <c r="M2198" s="216"/>
      <c r="N2198" s="216"/>
      <c r="O2198" s="216"/>
      <c r="P2198" s="216"/>
      <c r="Q2198" s="217"/>
      <c r="R2198" s="217"/>
      <c r="S2198" s="214"/>
      <c r="T2198" s="214"/>
    </row>
    <row r="2199" spans="1:20" s="28" customFormat="1">
      <c r="A2199" s="211"/>
      <c r="B2199" s="212"/>
      <c r="C2199" s="213"/>
      <c r="D2199" s="214"/>
      <c r="E2199" s="215"/>
      <c r="F2199" s="214"/>
      <c r="G2199" s="214"/>
      <c r="H2199" s="215"/>
      <c r="I2199" s="216"/>
      <c r="J2199" s="216"/>
      <c r="K2199" s="216"/>
      <c r="L2199" s="216"/>
      <c r="M2199" s="216"/>
      <c r="N2199" s="216"/>
      <c r="O2199" s="216"/>
      <c r="P2199" s="216"/>
      <c r="Q2199" s="217"/>
      <c r="R2199" s="217"/>
      <c r="S2199" s="214"/>
      <c r="T2199" s="214"/>
    </row>
    <row r="2200" spans="1:20" s="28" customFormat="1">
      <c r="A2200" s="211"/>
      <c r="B2200" s="212"/>
      <c r="C2200" s="213"/>
      <c r="D2200" s="214"/>
      <c r="E2200" s="215"/>
      <c r="F2200" s="214"/>
      <c r="G2200" s="214"/>
      <c r="H2200" s="215"/>
      <c r="I2200" s="216"/>
      <c r="J2200" s="216"/>
      <c r="K2200" s="216"/>
      <c r="L2200" s="216"/>
      <c r="M2200" s="216"/>
      <c r="N2200" s="216"/>
      <c r="O2200" s="216"/>
      <c r="P2200" s="216"/>
      <c r="Q2200" s="217"/>
      <c r="R2200" s="217"/>
      <c r="S2200" s="214"/>
      <c r="T2200" s="214"/>
    </row>
    <row r="2201" spans="1:20" s="28" customFormat="1">
      <c r="A2201" s="211"/>
      <c r="B2201" s="212"/>
      <c r="C2201" s="213"/>
      <c r="D2201" s="214"/>
      <c r="E2201" s="215"/>
      <c r="F2201" s="214"/>
      <c r="G2201" s="214"/>
      <c r="H2201" s="215"/>
      <c r="I2201" s="216"/>
      <c r="J2201" s="216"/>
      <c r="K2201" s="216"/>
      <c r="L2201" s="216"/>
      <c r="M2201" s="216"/>
      <c r="N2201" s="216"/>
      <c r="O2201" s="216"/>
      <c r="P2201" s="216"/>
      <c r="Q2201" s="217"/>
      <c r="R2201" s="217"/>
      <c r="S2201" s="214"/>
      <c r="T2201" s="214"/>
    </row>
    <row r="2202" spans="1:20" s="28" customFormat="1">
      <c r="A2202" s="211"/>
      <c r="B2202" s="212"/>
      <c r="C2202" s="213"/>
      <c r="D2202" s="214"/>
      <c r="E2202" s="215"/>
      <c r="F2202" s="214"/>
      <c r="G2202" s="214"/>
      <c r="H2202" s="215"/>
      <c r="I2202" s="216"/>
      <c r="J2202" s="216"/>
      <c r="K2202" s="216"/>
      <c r="L2202" s="216"/>
      <c r="M2202" s="216"/>
      <c r="N2202" s="216"/>
      <c r="O2202" s="216"/>
      <c r="P2202" s="216"/>
      <c r="Q2202" s="217"/>
      <c r="R2202" s="217"/>
      <c r="S2202" s="214"/>
      <c r="T2202" s="214"/>
    </row>
    <row r="2203" spans="1:20" s="28" customFormat="1">
      <c r="A2203" s="211"/>
      <c r="B2203" s="212"/>
      <c r="C2203" s="213"/>
      <c r="D2203" s="214"/>
      <c r="E2203" s="215"/>
      <c r="F2203" s="214"/>
      <c r="G2203" s="214"/>
      <c r="H2203" s="215"/>
      <c r="I2203" s="216"/>
      <c r="J2203" s="216"/>
      <c r="K2203" s="216"/>
      <c r="L2203" s="216"/>
      <c r="M2203" s="216"/>
      <c r="N2203" s="216"/>
      <c r="O2203" s="216"/>
      <c r="P2203" s="216"/>
      <c r="Q2203" s="217"/>
      <c r="R2203" s="217"/>
      <c r="S2203" s="214"/>
      <c r="T2203" s="214"/>
    </row>
    <row r="2204" spans="1:20" s="28" customFormat="1">
      <c r="A2204" s="211"/>
      <c r="B2204" s="212"/>
      <c r="C2204" s="213"/>
      <c r="D2204" s="214"/>
      <c r="E2204" s="215"/>
      <c r="F2204" s="214"/>
      <c r="G2204" s="214"/>
      <c r="H2204" s="215"/>
      <c r="I2204" s="216"/>
      <c r="J2204" s="216"/>
      <c r="K2204" s="216"/>
      <c r="L2204" s="216"/>
      <c r="M2204" s="216"/>
      <c r="N2204" s="216"/>
      <c r="O2204" s="216"/>
      <c r="P2204" s="216"/>
      <c r="Q2204" s="217"/>
      <c r="R2204" s="217"/>
      <c r="S2204" s="214"/>
      <c r="T2204" s="214"/>
    </row>
    <row r="2205" spans="1:20" s="28" customFormat="1">
      <c r="A2205" s="211"/>
      <c r="B2205" s="212"/>
      <c r="C2205" s="213"/>
      <c r="D2205" s="214"/>
      <c r="E2205" s="215"/>
      <c r="F2205" s="214"/>
      <c r="G2205" s="214"/>
      <c r="H2205" s="215"/>
      <c r="I2205" s="216"/>
      <c r="J2205" s="216"/>
      <c r="K2205" s="216"/>
      <c r="L2205" s="216"/>
      <c r="M2205" s="216"/>
      <c r="N2205" s="216"/>
      <c r="O2205" s="216"/>
      <c r="P2205" s="216"/>
      <c r="Q2205" s="217"/>
      <c r="R2205" s="217"/>
      <c r="S2205" s="214"/>
      <c r="T2205" s="214"/>
    </row>
    <row r="2206" spans="1:20" s="28" customFormat="1">
      <c r="A2206" s="211"/>
      <c r="B2206" s="212"/>
      <c r="C2206" s="213"/>
      <c r="D2206" s="214"/>
      <c r="E2206" s="215"/>
      <c r="F2206" s="214"/>
      <c r="G2206" s="214"/>
      <c r="H2206" s="215"/>
      <c r="I2206" s="216"/>
      <c r="J2206" s="216"/>
      <c r="K2206" s="216"/>
      <c r="L2206" s="216"/>
      <c r="M2206" s="216"/>
      <c r="N2206" s="216"/>
      <c r="O2206" s="216"/>
      <c r="P2206" s="216"/>
      <c r="Q2206" s="217"/>
      <c r="R2206" s="217"/>
      <c r="S2206" s="214"/>
      <c r="T2206" s="214"/>
    </row>
    <row r="2207" spans="1:20" s="28" customFormat="1">
      <c r="A2207" s="211"/>
      <c r="B2207" s="212"/>
      <c r="C2207" s="213"/>
      <c r="D2207" s="214"/>
      <c r="E2207" s="215"/>
      <c r="F2207" s="214"/>
      <c r="G2207" s="214"/>
      <c r="H2207" s="215"/>
      <c r="I2207" s="216"/>
      <c r="J2207" s="216"/>
      <c r="K2207" s="216"/>
      <c r="L2207" s="216"/>
      <c r="M2207" s="216"/>
      <c r="N2207" s="216"/>
      <c r="O2207" s="216"/>
      <c r="P2207" s="216"/>
      <c r="Q2207" s="217"/>
      <c r="R2207" s="217"/>
      <c r="S2207" s="214"/>
      <c r="T2207" s="214"/>
    </row>
    <row r="2208" spans="1:20" s="28" customFormat="1">
      <c r="A2208" s="211"/>
      <c r="B2208" s="212"/>
      <c r="C2208" s="213"/>
      <c r="D2208" s="214"/>
      <c r="E2208" s="215"/>
      <c r="F2208" s="214"/>
      <c r="G2208" s="214"/>
      <c r="H2208" s="215"/>
      <c r="I2208" s="216"/>
      <c r="J2208" s="216"/>
      <c r="K2208" s="216"/>
      <c r="L2208" s="216"/>
      <c r="M2208" s="216"/>
      <c r="N2208" s="216"/>
      <c r="O2208" s="216"/>
      <c r="P2208" s="216"/>
      <c r="Q2208" s="217"/>
      <c r="R2208" s="217"/>
      <c r="S2208" s="214"/>
      <c r="T2208" s="214"/>
    </row>
    <row r="2209" spans="1:20" s="28" customFormat="1">
      <c r="A2209" s="211"/>
      <c r="B2209" s="212"/>
      <c r="C2209" s="213"/>
      <c r="D2209" s="214"/>
      <c r="E2209" s="215"/>
      <c r="F2209" s="214"/>
      <c r="G2209" s="214"/>
      <c r="H2209" s="215"/>
      <c r="I2209" s="216"/>
      <c r="J2209" s="216"/>
      <c r="K2209" s="216"/>
      <c r="L2209" s="216"/>
      <c r="M2209" s="216"/>
      <c r="N2209" s="216"/>
      <c r="O2209" s="216"/>
      <c r="P2209" s="216"/>
      <c r="Q2209" s="217"/>
      <c r="R2209" s="217"/>
      <c r="S2209" s="214"/>
      <c r="T2209" s="214"/>
    </row>
    <row r="2210" spans="1:20" s="28" customFormat="1">
      <c r="A2210" s="211"/>
      <c r="B2210" s="212"/>
      <c r="C2210" s="213"/>
      <c r="D2210" s="214"/>
      <c r="E2210" s="215"/>
      <c r="F2210" s="214"/>
      <c r="G2210" s="214"/>
      <c r="H2210" s="215"/>
      <c r="I2210" s="216"/>
      <c r="J2210" s="216"/>
      <c r="K2210" s="216"/>
      <c r="L2210" s="216"/>
      <c r="M2210" s="216"/>
      <c r="N2210" s="216"/>
      <c r="O2210" s="216"/>
      <c r="P2210" s="216"/>
      <c r="Q2210" s="217"/>
      <c r="R2210" s="217"/>
      <c r="S2210" s="214"/>
      <c r="T2210" s="214"/>
    </row>
    <row r="2211" spans="1:20" s="28" customFormat="1">
      <c r="A2211" s="211"/>
      <c r="B2211" s="212"/>
      <c r="C2211" s="213"/>
      <c r="D2211" s="214"/>
      <c r="E2211" s="215"/>
      <c r="F2211" s="214"/>
      <c r="G2211" s="214"/>
      <c r="H2211" s="215"/>
      <c r="I2211" s="216"/>
      <c r="J2211" s="216"/>
      <c r="K2211" s="216"/>
      <c r="L2211" s="216"/>
      <c r="M2211" s="216"/>
      <c r="N2211" s="216"/>
      <c r="O2211" s="216"/>
      <c r="P2211" s="216"/>
      <c r="Q2211" s="217"/>
      <c r="R2211" s="217"/>
      <c r="S2211" s="214"/>
      <c r="T2211" s="214"/>
    </row>
    <row r="2212" spans="1:20" s="28" customFormat="1">
      <c r="A2212" s="211"/>
      <c r="B2212" s="212"/>
      <c r="C2212" s="213"/>
      <c r="D2212" s="214"/>
      <c r="E2212" s="215"/>
      <c r="F2212" s="214"/>
      <c r="G2212" s="214"/>
      <c r="H2212" s="215"/>
      <c r="I2212" s="216"/>
      <c r="J2212" s="216"/>
      <c r="K2212" s="216"/>
      <c r="L2212" s="216"/>
      <c r="M2212" s="216"/>
      <c r="N2212" s="216"/>
      <c r="O2212" s="216"/>
      <c r="P2212" s="216"/>
      <c r="Q2212" s="217"/>
      <c r="R2212" s="217"/>
      <c r="S2212" s="214"/>
      <c r="T2212" s="214"/>
    </row>
    <row r="2213" spans="1:20" s="28" customFormat="1">
      <c r="A2213" s="211"/>
      <c r="B2213" s="212"/>
      <c r="C2213" s="213"/>
      <c r="D2213" s="214"/>
      <c r="E2213" s="215"/>
      <c r="F2213" s="214"/>
      <c r="G2213" s="214"/>
      <c r="H2213" s="215"/>
      <c r="I2213" s="216"/>
      <c r="J2213" s="216"/>
      <c r="K2213" s="216"/>
      <c r="L2213" s="216"/>
      <c r="M2213" s="216"/>
      <c r="N2213" s="216"/>
      <c r="O2213" s="216"/>
      <c r="P2213" s="216"/>
      <c r="Q2213" s="217"/>
      <c r="R2213" s="217"/>
      <c r="S2213" s="214"/>
      <c r="T2213" s="214"/>
    </row>
    <row r="2214" spans="1:20" s="28" customFormat="1">
      <c r="A2214" s="211"/>
      <c r="B2214" s="212"/>
      <c r="C2214" s="213"/>
      <c r="D2214" s="214"/>
      <c r="E2214" s="215"/>
      <c r="F2214" s="214"/>
      <c r="G2214" s="214"/>
      <c r="H2214" s="215"/>
      <c r="I2214" s="216"/>
      <c r="J2214" s="216"/>
      <c r="K2214" s="216"/>
      <c r="L2214" s="216"/>
      <c r="M2214" s="216"/>
      <c r="N2214" s="216"/>
      <c r="O2214" s="216"/>
      <c r="P2214" s="216"/>
      <c r="Q2214" s="217"/>
      <c r="R2214" s="217"/>
      <c r="S2214" s="214"/>
      <c r="T2214" s="214"/>
    </row>
    <row r="2215" spans="1:20" s="28" customFormat="1">
      <c r="A2215" s="211"/>
      <c r="B2215" s="212"/>
      <c r="C2215" s="213"/>
      <c r="D2215" s="214"/>
      <c r="E2215" s="215"/>
      <c r="F2215" s="214"/>
      <c r="G2215" s="214"/>
      <c r="H2215" s="215"/>
      <c r="I2215" s="216"/>
      <c r="J2215" s="216"/>
      <c r="K2215" s="216"/>
      <c r="L2215" s="216"/>
      <c r="M2215" s="216"/>
      <c r="N2215" s="216"/>
      <c r="O2215" s="216"/>
      <c r="P2215" s="216"/>
      <c r="Q2215" s="217"/>
      <c r="R2215" s="217"/>
      <c r="S2215" s="214"/>
      <c r="T2215" s="214"/>
    </row>
    <row r="2216" spans="1:20" s="28" customFormat="1">
      <c r="A2216" s="211"/>
      <c r="B2216" s="212"/>
      <c r="C2216" s="213"/>
      <c r="D2216" s="214"/>
      <c r="E2216" s="215"/>
      <c r="F2216" s="214"/>
      <c r="G2216" s="214"/>
      <c r="H2216" s="215"/>
      <c r="I2216" s="216"/>
      <c r="J2216" s="216"/>
      <c r="K2216" s="216"/>
      <c r="L2216" s="216"/>
      <c r="M2216" s="216"/>
      <c r="N2216" s="216"/>
      <c r="O2216" s="216"/>
      <c r="P2216" s="216"/>
      <c r="Q2216" s="217"/>
      <c r="R2216" s="217"/>
      <c r="S2216" s="214"/>
      <c r="T2216" s="214"/>
    </row>
    <row r="2217" spans="1:20" s="28" customFormat="1">
      <c r="A2217" s="211"/>
      <c r="B2217" s="212"/>
      <c r="C2217" s="213"/>
      <c r="D2217" s="214"/>
      <c r="E2217" s="215"/>
      <c r="F2217" s="214"/>
      <c r="G2217" s="214"/>
      <c r="H2217" s="215"/>
      <c r="I2217" s="216"/>
      <c r="J2217" s="216"/>
      <c r="K2217" s="216"/>
      <c r="L2217" s="216"/>
      <c r="M2217" s="216"/>
      <c r="N2217" s="216"/>
      <c r="O2217" s="216"/>
      <c r="P2217" s="216"/>
      <c r="Q2217" s="217"/>
      <c r="R2217" s="217"/>
      <c r="S2217" s="214"/>
      <c r="T2217" s="214"/>
    </row>
    <row r="2218" spans="1:20" s="28" customFormat="1">
      <c r="A2218" s="211"/>
      <c r="B2218" s="212"/>
      <c r="C2218" s="213"/>
      <c r="D2218" s="214"/>
      <c r="E2218" s="215"/>
      <c r="F2218" s="214"/>
      <c r="G2218" s="214"/>
      <c r="H2218" s="215"/>
      <c r="I2218" s="216"/>
      <c r="J2218" s="216"/>
      <c r="K2218" s="216"/>
      <c r="L2218" s="216"/>
      <c r="M2218" s="216"/>
      <c r="N2218" s="216"/>
      <c r="O2218" s="216"/>
      <c r="P2218" s="216"/>
      <c r="Q2218" s="217"/>
      <c r="R2218" s="217"/>
      <c r="S2218" s="214"/>
      <c r="T2218" s="214"/>
    </row>
    <row r="2219" spans="1:20" s="28" customFormat="1">
      <c r="A2219" s="211"/>
      <c r="B2219" s="212"/>
      <c r="C2219" s="213"/>
      <c r="D2219" s="214"/>
      <c r="E2219" s="215"/>
      <c r="F2219" s="214"/>
      <c r="G2219" s="214"/>
      <c r="H2219" s="215"/>
      <c r="I2219" s="216"/>
      <c r="J2219" s="216"/>
      <c r="K2219" s="216"/>
      <c r="L2219" s="216"/>
      <c r="M2219" s="216"/>
      <c r="N2219" s="216"/>
      <c r="O2219" s="216"/>
      <c r="P2219" s="216"/>
      <c r="Q2219" s="217"/>
      <c r="R2219" s="217"/>
      <c r="S2219" s="214"/>
      <c r="T2219" s="214"/>
    </row>
    <row r="2220" spans="1:20" s="28" customFormat="1">
      <c r="A2220" s="211"/>
      <c r="B2220" s="212"/>
      <c r="C2220" s="213"/>
      <c r="D2220" s="214"/>
      <c r="E2220" s="215"/>
      <c r="F2220" s="214"/>
      <c r="G2220" s="214"/>
      <c r="H2220" s="215"/>
      <c r="I2220" s="216"/>
      <c r="J2220" s="216"/>
      <c r="K2220" s="216"/>
      <c r="L2220" s="216"/>
      <c r="M2220" s="216"/>
      <c r="N2220" s="216"/>
      <c r="O2220" s="216"/>
      <c r="P2220" s="216"/>
      <c r="Q2220" s="217"/>
      <c r="R2220" s="217"/>
      <c r="S2220" s="214"/>
      <c r="T2220" s="214"/>
    </row>
  </sheetData>
  <sheetProtection algorithmName="SHA-512" hashValue="J4iX5YhOQxeyhRcMs35010MY+5OENzs7KVrrSry1pWonHrk541Q1pnEtV7Nxy24J9OzsrFk0Bp27NGGfzJqhRw==" saltValue="G/Y7KPKNOU8OtopKvM1D6Q==" spinCount="100000" sheet="1" objects="1" scenarios="1"/>
  <mergeCells count="61">
    <mergeCell ref="A125:C125"/>
    <mergeCell ref="I7:I8"/>
    <mergeCell ref="J7:J8"/>
    <mergeCell ref="M7:M8"/>
    <mergeCell ref="N7:N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S7:S8"/>
    <mergeCell ref="AN96:AP96"/>
    <mergeCell ref="Q7:Q8"/>
    <mergeCell ref="BG96:BI96"/>
    <mergeCell ref="BZ96:CB96"/>
    <mergeCell ref="CS96:CU96"/>
    <mergeCell ref="T7:T8"/>
    <mergeCell ref="U96:W96"/>
    <mergeCell ref="HV96:HX96"/>
    <mergeCell ref="A100:C100"/>
    <mergeCell ref="U100:W100"/>
    <mergeCell ref="AN100:AP100"/>
    <mergeCell ref="BG100:BI100"/>
    <mergeCell ref="BZ100:CB100"/>
    <mergeCell ref="CS100:CU100"/>
    <mergeCell ref="DL100:DN100"/>
    <mergeCell ref="EE100:EG100"/>
    <mergeCell ref="EX100:EZ100"/>
    <mergeCell ref="DL96:DN96"/>
    <mergeCell ref="EE96:EG96"/>
    <mergeCell ref="EX96:EZ96"/>
    <mergeCell ref="FQ96:FS96"/>
    <mergeCell ref="GJ96:GL96"/>
    <mergeCell ref="HC96:HE96"/>
    <mergeCell ref="FQ100:FS100"/>
    <mergeCell ref="GJ100:GL100"/>
    <mergeCell ref="HC100:HE100"/>
    <mergeCell ref="HV100:HX100"/>
    <mergeCell ref="A104:C104"/>
    <mergeCell ref="R136:T136"/>
    <mergeCell ref="A3:E3"/>
    <mergeCell ref="A133:C133"/>
    <mergeCell ref="A110:C110"/>
    <mergeCell ref="A96:C96"/>
    <mergeCell ref="Q9:R9"/>
    <mergeCell ref="A13:C13"/>
    <mergeCell ref="A27:C27"/>
    <mergeCell ref="A28:C28"/>
    <mergeCell ref="A60:C60"/>
    <mergeCell ref="A68:C68"/>
    <mergeCell ref="O7:O8"/>
    <mergeCell ref="P7:P8"/>
    <mergeCell ref="K7:K8"/>
    <mergeCell ref="L7:L8"/>
    <mergeCell ref="A129:C129"/>
  </mergeCells>
  <conditionalFormatting sqref="I1:P11 I134:P1048576 L13:P13 I22:P26">
    <cfRule type="cellIs" dxfId="1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1" manualBreakCount="1">
    <brk id="1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0" zoomScaleNormal="85" zoomScaleSheetLayoutView="7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G15" sqref="G15"/>
    </sheetView>
  </sheetViews>
  <sheetFormatPr defaultRowHeight="15.75"/>
  <cols>
    <col min="1" max="1" width="5.140625" style="218" customWidth="1"/>
    <col min="2" max="2" width="8.5703125" style="219" customWidth="1"/>
    <col min="3" max="3" width="65.42578125" style="220" customWidth="1"/>
    <col min="4" max="4" width="18.7109375" style="221" hidden="1" customWidth="1"/>
    <col min="5" max="5" width="18.7109375" style="222" customWidth="1"/>
    <col min="6" max="7" width="16.7109375" style="221" customWidth="1"/>
    <col min="8" max="8" width="17.85546875" style="222" customWidth="1"/>
    <col min="9" max="10" width="14.7109375" style="223" customWidth="1"/>
    <col min="11" max="11" width="19.5703125" style="223" customWidth="1"/>
    <col min="12" max="12" width="18" style="223" customWidth="1"/>
    <col min="13" max="13" width="14.5703125" style="223" customWidth="1"/>
    <col min="14" max="14" width="15.140625" style="223" customWidth="1"/>
    <col min="15" max="16" width="15.7109375" style="223" customWidth="1"/>
    <col min="17" max="17" width="16.140625" style="224" customWidth="1"/>
    <col min="18" max="18" width="16.5703125" style="224" customWidth="1"/>
    <col min="19" max="19" width="19.140625" style="221" customWidth="1"/>
    <col min="20" max="20" width="19.7109375" style="221" customWidth="1"/>
    <col min="21" max="257" width="9.140625" style="8"/>
    <col min="258" max="258" width="5.140625" style="8" customWidth="1"/>
    <col min="259" max="259" width="8.5703125" style="8" customWidth="1"/>
    <col min="260" max="260" width="65.42578125" style="8" customWidth="1"/>
    <col min="261" max="261" width="18.7109375" style="8" customWidth="1"/>
    <col min="262" max="263" width="16.7109375" style="8" customWidth="1"/>
    <col min="264" max="264" width="20.28515625" style="8" customWidth="1"/>
    <col min="265" max="266" width="14.7109375" style="8" customWidth="1"/>
    <col min="267" max="267" width="19.5703125" style="8" customWidth="1"/>
    <col min="268" max="269" width="18" style="8" customWidth="1"/>
    <col min="270" max="270" width="15.140625" style="8" customWidth="1"/>
    <col min="271" max="272" width="15.7109375" style="8" customWidth="1"/>
    <col min="273" max="273" width="16.140625" style="8" customWidth="1"/>
    <col min="274" max="274" width="16.5703125" style="8" customWidth="1"/>
    <col min="275" max="276" width="16.7109375" style="8" customWidth="1"/>
    <col min="277" max="513" width="9.140625" style="8"/>
    <col min="514" max="514" width="5.140625" style="8" customWidth="1"/>
    <col min="515" max="515" width="8.5703125" style="8" customWidth="1"/>
    <col min="516" max="516" width="65.42578125" style="8" customWidth="1"/>
    <col min="517" max="517" width="18.7109375" style="8" customWidth="1"/>
    <col min="518" max="519" width="16.7109375" style="8" customWidth="1"/>
    <col min="520" max="520" width="20.28515625" style="8" customWidth="1"/>
    <col min="521" max="522" width="14.7109375" style="8" customWidth="1"/>
    <col min="523" max="523" width="19.5703125" style="8" customWidth="1"/>
    <col min="524" max="525" width="18" style="8" customWidth="1"/>
    <col min="526" max="526" width="15.140625" style="8" customWidth="1"/>
    <col min="527" max="528" width="15.7109375" style="8" customWidth="1"/>
    <col min="529" max="529" width="16.140625" style="8" customWidth="1"/>
    <col min="530" max="530" width="16.5703125" style="8" customWidth="1"/>
    <col min="531" max="532" width="16.7109375" style="8" customWidth="1"/>
    <col min="533" max="769" width="9.140625" style="8"/>
    <col min="770" max="770" width="5.140625" style="8" customWidth="1"/>
    <col min="771" max="771" width="8.5703125" style="8" customWidth="1"/>
    <col min="772" max="772" width="65.42578125" style="8" customWidth="1"/>
    <col min="773" max="773" width="18.7109375" style="8" customWidth="1"/>
    <col min="774" max="775" width="16.7109375" style="8" customWidth="1"/>
    <col min="776" max="776" width="20.28515625" style="8" customWidth="1"/>
    <col min="777" max="778" width="14.7109375" style="8" customWidth="1"/>
    <col min="779" max="779" width="19.5703125" style="8" customWidth="1"/>
    <col min="780" max="781" width="18" style="8" customWidth="1"/>
    <col min="782" max="782" width="15.140625" style="8" customWidth="1"/>
    <col min="783" max="784" width="15.7109375" style="8" customWidth="1"/>
    <col min="785" max="785" width="16.140625" style="8" customWidth="1"/>
    <col min="786" max="786" width="16.5703125" style="8" customWidth="1"/>
    <col min="787" max="788" width="16.7109375" style="8" customWidth="1"/>
    <col min="789" max="1025" width="9.140625" style="8"/>
    <col min="1026" max="1026" width="5.140625" style="8" customWidth="1"/>
    <col min="1027" max="1027" width="8.5703125" style="8" customWidth="1"/>
    <col min="1028" max="1028" width="65.42578125" style="8" customWidth="1"/>
    <col min="1029" max="1029" width="18.7109375" style="8" customWidth="1"/>
    <col min="1030" max="1031" width="16.7109375" style="8" customWidth="1"/>
    <col min="1032" max="1032" width="20.28515625" style="8" customWidth="1"/>
    <col min="1033" max="1034" width="14.7109375" style="8" customWidth="1"/>
    <col min="1035" max="1035" width="19.5703125" style="8" customWidth="1"/>
    <col min="1036" max="1037" width="18" style="8" customWidth="1"/>
    <col min="1038" max="1038" width="15.140625" style="8" customWidth="1"/>
    <col min="1039" max="1040" width="15.7109375" style="8" customWidth="1"/>
    <col min="1041" max="1041" width="16.140625" style="8" customWidth="1"/>
    <col min="1042" max="1042" width="16.5703125" style="8" customWidth="1"/>
    <col min="1043" max="1044" width="16.7109375" style="8" customWidth="1"/>
    <col min="1045" max="1281" width="9.140625" style="8"/>
    <col min="1282" max="1282" width="5.140625" style="8" customWidth="1"/>
    <col min="1283" max="1283" width="8.5703125" style="8" customWidth="1"/>
    <col min="1284" max="1284" width="65.42578125" style="8" customWidth="1"/>
    <col min="1285" max="1285" width="18.7109375" style="8" customWidth="1"/>
    <col min="1286" max="1287" width="16.7109375" style="8" customWidth="1"/>
    <col min="1288" max="1288" width="20.28515625" style="8" customWidth="1"/>
    <col min="1289" max="1290" width="14.7109375" style="8" customWidth="1"/>
    <col min="1291" max="1291" width="19.5703125" style="8" customWidth="1"/>
    <col min="1292" max="1293" width="18" style="8" customWidth="1"/>
    <col min="1294" max="1294" width="15.140625" style="8" customWidth="1"/>
    <col min="1295" max="1296" width="15.7109375" style="8" customWidth="1"/>
    <col min="1297" max="1297" width="16.140625" style="8" customWidth="1"/>
    <col min="1298" max="1298" width="16.5703125" style="8" customWidth="1"/>
    <col min="1299" max="1300" width="16.7109375" style="8" customWidth="1"/>
    <col min="1301" max="1537" width="9.140625" style="8"/>
    <col min="1538" max="1538" width="5.140625" style="8" customWidth="1"/>
    <col min="1539" max="1539" width="8.5703125" style="8" customWidth="1"/>
    <col min="1540" max="1540" width="65.42578125" style="8" customWidth="1"/>
    <col min="1541" max="1541" width="18.7109375" style="8" customWidth="1"/>
    <col min="1542" max="1543" width="16.7109375" style="8" customWidth="1"/>
    <col min="1544" max="1544" width="20.28515625" style="8" customWidth="1"/>
    <col min="1545" max="1546" width="14.7109375" style="8" customWidth="1"/>
    <col min="1547" max="1547" width="19.5703125" style="8" customWidth="1"/>
    <col min="1548" max="1549" width="18" style="8" customWidth="1"/>
    <col min="1550" max="1550" width="15.140625" style="8" customWidth="1"/>
    <col min="1551" max="1552" width="15.7109375" style="8" customWidth="1"/>
    <col min="1553" max="1553" width="16.140625" style="8" customWidth="1"/>
    <col min="1554" max="1554" width="16.5703125" style="8" customWidth="1"/>
    <col min="1555" max="1556" width="16.7109375" style="8" customWidth="1"/>
    <col min="1557" max="1793" width="9.140625" style="8"/>
    <col min="1794" max="1794" width="5.140625" style="8" customWidth="1"/>
    <col min="1795" max="1795" width="8.5703125" style="8" customWidth="1"/>
    <col min="1796" max="1796" width="65.42578125" style="8" customWidth="1"/>
    <col min="1797" max="1797" width="18.7109375" style="8" customWidth="1"/>
    <col min="1798" max="1799" width="16.7109375" style="8" customWidth="1"/>
    <col min="1800" max="1800" width="20.28515625" style="8" customWidth="1"/>
    <col min="1801" max="1802" width="14.7109375" style="8" customWidth="1"/>
    <col min="1803" max="1803" width="19.5703125" style="8" customWidth="1"/>
    <col min="1804" max="1805" width="18" style="8" customWidth="1"/>
    <col min="1806" max="1806" width="15.140625" style="8" customWidth="1"/>
    <col min="1807" max="1808" width="15.7109375" style="8" customWidth="1"/>
    <col min="1809" max="1809" width="16.140625" style="8" customWidth="1"/>
    <col min="1810" max="1810" width="16.5703125" style="8" customWidth="1"/>
    <col min="1811" max="1812" width="16.7109375" style="8" customWidth="1"/>
    <col min="1813" max="2049" width="9.140625" style="8"/>
    <col min="2050" max="2050" width="5.140625" style="8" customWidth="1"/>
    <col min="2051" max="2051" width="8.5703125" style="8" customWidth="1"/>
    <col min="2052" max="2052" width="65.42578125" style="8" customWidth="1"/>
    <col min="2053" max="2053" width="18.7109375" style="8" customWidth="1"/>
    <col min="2054" max="2055" width="16.7109375" style="8" customWidth="1"/>
    <col min="2056" max="2056" width="20.28515625" style="8" customWidth="1"/>
    <col min="2057" max="2058" width="14.7109375" style="8" customWidth="1"/>
    <col min="2059" max="2059" width="19.5703125" style="8" customWidth="1"/>
    <col min="2060" max="2061" width="18" style="8" customWidth="1"/>
    <col min="2062" max="2062" width="15.140625" style="8" customWidth="1"/>
    <col min="2063" max="2064" width="15.7109375" style="8" customWidth="1"/>
    <col min="2065" max="2065" width="16.140625" style="8" customWidth="1"/>
    <col min="2066" max="2066" width="16.5703125" style="8" customWidth="1"/>
    <col min="2067" max="2068" width="16.7109375" style="8" customWidth="1"/>
    <col min="2069" max="2305" width="9.140625" style="8"/>
    <col min="2306" max="2306" width="5.140625" style="8" customWidth="1"/>
    <col min="2307" max="2307" width="8.5703125" style="8" customWidth="1"/>
    <col min="2308" max="2308" width="65.42578125" style="8" customWidth="1"/>
    <col min="2309" max="2309" width="18.7109375" style="8" customWidth="1"/>
    <col min="2310" max="2311" width="16.7109375" style="8" customWidth="1"/>
    <col min="2312" max="2312" width="20.28515625" style="8" customWidth="1"/>
    <col min="2313" max="2314" width="14.7109375" style="8" customWidth="1"/>
    <col min="2315" max="2315" width="19.5703125" style="8" customWidth="1"/>
    <col min="2316" max="2317" width="18" style="8" customWidth="1"/>
    <col min="2318" max="2318" width="15.140625" style="8" customWidth="1"/>
    <col min="2319" max="2320" width="15.7109375" style="8" customWidth="1"/>
    <col min="2321" max="2321" width="16.140625" style="8" customWidth="1"/>
    <col min="2322" max="2322" width="16.5703125" style="8" customWidth="1"/>
    <col min="2323" max="2324" width="16.7109375" style="8" customWidth="1"/>
    <col min="2325" max="2561" width="9.140625" style="8"/>
    <col min="2562" max="2562" width="5.140625" style="8" customWidth="1"/>
    <col min="2563" max="2563" width="8.5703125" style="8" customWidth="1"/>
    <col min="2564" max="2564" width="65.42578125" style="8" customWidth="1"/>
    <col min="2565" max="2565" width="18.7109375" style="8" customWidth="1"/>
    <col min="2566" max="2567" width="16.7109375" style="8" customWidth="1"/>
    <col min="2568" max="2568" width="20.28515625" style="8" customWidth="1"/>
    <col min="2569" max="2570" width="14.7109375" style="8" customWidth="1"/>
    <col min="2571" max="2571" width="19.5703125" style="8" customWidth="1"/>
    <col min="2572" max="2573" width="18" style="8" customWidth="1"/>
    <col min="2574" max="2574" width="15.140625" style="8" customWidth="1"/>
    <col min="2575" max="2576" width="15.7109375" style="8" customWidth="1"/>
    <col min="2577" max="2577" width="16.140625" style="8" customWidth="1"/>
    <col min="2578" max="2578" width="16.5703125" style="8" customWidth="1"/>
    <col min="2579" max="2580" width="16.7109375" style="8" customWidth="1"/>
    <col min="2581" max="2817" width="9.140625" style="8"/>
    <col min="2818" max="2818" width="5.140625" style="8" customWidth="1"/>
    <col min="2819" max="2819" width="8.5703125" style="8" customWidth="1"/>
    <col min="2820" max="2820" width="65.42578125" style="8" customWidth="1"/>
    <col min="2821" max="2821" width="18.7109375" style="8" customWidth="1"/>
    <col min="2822" max="2823" width="16.7109375" style="8" customWidth="1"/>
    <col min="2824" max="2824" width="20.28515625" style="8" customWidth="1"/>
    <col min="2825" max="2826" width="14.7109375" style="8" customWidth="1"/>
    <col min="2827" max="2827" width="19.5703125" style="8" customWidth="1"/>
    <col min="2828" max="2829" width="18" style="8" customWidth="1"/>
    <col min="2830" max="2830" width="15.140625" style="8" customWidth="1"/>
    <col min="2831" max="2832" width="15.7109375" style="8" customWidth="1"/>
    <col min="2833" max="2833" width="16.140625" style="8" customWidth="1"/>
    <col min="2834" max="2834" width="16.5703125" style="8" customWidth="1"/>
    <col min="2835" max="2836" width="16.7109375" style="8" customWidth="1"/>
    <col min="2837" max="3073" width="9.140625" style="8"/>
    <col min="3074" max="3074" width="5.140625" style="8" customWidth="1"/>
    <col min="3075" max="3075" width="8.5703125" style="8" customWidth="1"/>
    <col min="3076" max="3076" width="65.42578125" style="8" customWidth="1"/>
    <col min="3077" max="3077" width="18.7109375" style="8" customWidth="1"/>
    <col min="3078" max="3079" width="16.7109375" style="8" customWidth="1"/>
    <col min="3080" max="3080" width="20.28515625" style="8" customWidth="1"/>
    <col min="3081" max="3082" width="14.7109375" style="8" customWidth="1"/>
    <col min="3083" max="3083" width="19.5703125" style="8" customWidth="1"/>
    <col min="3084" max="3085" width="18" style="8" customWidth="1"/>
    <col min="3086" max="3086" width="15.140625" style="8" customWidth="1"/>
    <col min="3087" max="3088" width="15.7109375" style="8" customWidth="1"/>
    <col min="3089" max="3089" width="16.140625" style="8" customWidth="1"/>
    <col min="3090" max="3090" width="16.5703125" style="8" customWidth="1"/>
    <col min="3091" max="3092" width="16.7109375" style="8" customWidth="1"/>
    <col min="3093" max="3329" width="9.140625" style="8"/>
    <col min="3330" max="3330" width="5.140625" style="8" customWidth="1"/>
    <col min="3331" max="3331" width="8.5703125" style="8" customWidth="1"/>
    <col min="3332" max="3332" width="65.42578125" style="8" customWidth="1"/>
    <col min="3333" max="3333" width="18.7109375" style="8" customWidth="1"/>
    <col min="3334" max="3335" width="16.7109375" style="8" customWidth="1"/>
    <col min="3336" max="3336" width="20.28515625" style="8" customWidth="1"/>
    <col min="3337" max="3338" width="14.7109375" style="8" customWidth="1"/>
    <col min="3339" max="3339" width="19.5703125" style="8" customWidth="1"/>
    <col min="3340" max="3341" width="18" style="8" customWidth="1"/>
    <col min="3342" max="3342" width="15.140625" style="8" customWidth="1"/>
    <col min="3343" max="3344" width="15.7109375" style="8" customWidth="1"/>
    <col min="3345" max="3345" width="16.140625" style="8" customWidth="1"/>
    <col min="3346" max="3346" width="16.5703125" style="8" customWidth="1"/>
    <col min="3347" max="3348" width="16.7109375" style="8" customWidth="1"/>
    <col min="3349" max="3585" width="9.140625" style="8"/>
    <col min="3586" max="3586" width="5.140625" style="8" customWidth="1"/>
    <col min="3587" max="3587" width="8.5703125" style="8" customWidth="1"/>
    <col min="3588" max="3588" width="65.42578125" style="8" customWidth="1"/>
    <col min="3589" max="3589" width="18.7109375" style="8" customWidth="1"/>
    <col min="3590" max="3591" width="16.7109375" style="8" customWidth="1"/>
    <col min="3592" max="3592" width="20.28515625" style="8" customWidth="1"/>
    <col min="3593" max="3594" width="14.7109375" style="8" customWidth="1"/>
    <col min="3595" max="3595" width="19.5703125" style="8" customWidth="1"/>
    <col min="3596" max="3597" width="18" style="8" customWidth="1"/>
    <col min="3598" max="3598" width="15.140625" style="8" customWidth="1"/>
    <col min="3599" max="3600" width="15.7109375" style="8" customWidth="1"/>
    <col min="3601" max="3601" width="16.140625" style="8" customWidth="1"/>
    <col min="3602" max="3602" width="16.5703125" style="8" customWidth="1"/>
    <col min="3603" max="3604" width="16.7109375" style="8" customWidth="1"/>
    <col min="3605" max="3841" width="9.140625" style="8"/>
    <col min="3842" max="3842" width="5.140625" style="8" customWidth="1"/>
    <col min="3843" max="3843" width="8.5703125" style="8" customWidth="1"/>
    <col min="3844" max="3844" width="65.42578125" style="8" customWidth="1"/>
    <col min="3845" max="3845" width="18.7109375" style="8" customWidth="1"/>
    <col min="3846" max="3847" width="16.7109375" style="8" customWidth="1"/>
    <col min="3848" max="3848" width="20.28515625" style="8" customWidth="1"/>
    <col min="3849" max="3850" width="14.7109375" style="8" customWidth="1"/>
    <col min="3851" max="3851" width="19.5703125" style="8" customWidth="1"/>
    <col min="3852" max="3853" width="18" style="8" customWidth="1"/>
    <col min="3854" max="3854" width="15.140625" style="8" customWidth="1"/>
    <col min="3855" max="3856" width="15.7109375" style="8" customWidth="1"/>
    <col min="3857" max="3857" width="16.140625" style="8" customWidth="1"/>
    <col min="3858" max="3858" width="16.5703125" style="8" customWidth="1"/>
    <col min="3859" max="3860" width="16.7109375" style="8" customWidth="1"/>
    <col min="3861" max="4097" width="9.140625" style="8"/>
    <col min="4098" max="4098" width="5.140625" style="8" customWidth="1"/>
    <col min="4099" max="4099" width="8.5703125" style="8" customWidth="1"/>
    <col min="4100" max="4100" width="65.42578125" style="8" customWidth="1"/>
    <col min="4101" max="4101" width="18.7109375" style="8" customWidth="1"/>
    <col min="4102" max="4103" width="16.7109375" style="8" customWidth="1"/>
    <col min="4104" max="4104" width="20.28515625" style="8" customWidth="1"/>
    <col min="4105" max="4106" width="14.7109375" style="8" customWidth="1"/>
    <col min="4107" max="4107" width="19.5703125" style="8" customWidth="1"/>
    <col min="4108" max="4109" width="18" style="8" customWidth="1"/>
    <col min="4110" max="4110" width="15.140625" style="8" customWidth="1"/>
    <col min="4111" max="4112" width="15.7109375" style="8" customWidth="1"/>
    <col min="4113" max="4113" width="16.140625" style="8" customWidth="1"/>
    <col min="4114" max="4114" width="16.5703125" style="8" customWidth="1"/>
    <col min="4115" max="4116" width="16.7109375" style="8" customWidth="1"/>
    <col min="4117" max="4353" width="9.140625" style="8"/>
    <col min="4354" max="4354" width="5.140625" style="8" customWidth="1"/>
    <col min="4355" max="4355" width="8.5703125" style="8" customWidth="1"/>
    <col min="4356" max="4356" width="65.42578125" style="8" customWidth="1"/>
    <col min="4357" max="4357" width="18.7109375" style="8" customWidth="1"/>
    <col min="4358" max="4359" width="16.7109375" style="8" customWidth="1"/>
    <col min="4360" max="4360" width="20.28515625" style="8" customWidth="1"/>
    <col min="4361" max="4362" width="14.7109375" style="8" customWidth="1"/>
    <col min="4363" max="4363" width="19.5703125" style="8" customWidth="1"/>
    <col min="4364" max="4365" width="18" style="8" customWidth="1"/>
    <col min="4366" max="4366" width="15.140625" style="8" customWidth="1"/>
    <col min="4367" max="4368" width="15.7109375" style="8" customWidth="1"/>
    <col min="4369" max="4369" width="16.140625" style="8" customWidth="1"/>
    <col min="4370" max="4370" width="16.5703125" style="8" customWidth="1"/>
    <col min="4371" max="4372" width="16.7109375" style="8" customWidth="1"/>
    <col min="4373" max="4609" width="9.140625" style="8"/>
    <col min="4610" max="4610" width="5.140625" style="8" customWidth="1"/>
    <col min="4611" max="4611" width="8.5703125" style="8" customWidth="1"/>
    <col min="4612" max="4612" width="65.42578125" style="8" customWidth="1"/>
    <col min="4613" max="4613" width="18.7109375" style="8" customWidth="1"/>
    <col min="4614" max="4615" width="16.7109375" style="8" customWidth="1"/>
    <col min="4616" max="4616" width="20.28515625" style="8" customWidth="1"/>
    <col min="4617" max="4618" width="14.7109375" style="8" customWidth="1"/>
    <col min="4619" max="4619" width="19.5703125" style="8" customWidth="1"/>
    <col min="4620" max="4621" width="18" style="8" customWidth="1"/>
    <col min="4622" max="4622" width="15.140625" style="8" customWidth="1"/>
    <col min="4623" max="4624" width="15.7109375" style="8" customWidth="1"/>
    <col min="4625" max="4625" width="16.140625" style="8" customWidth="1"/>
    <col min="4626" max="4626" width="16.5703125" style="8" customWidth="1"/>
    <col min="4627" max="4628" width="16.7109375" style="8" customWidth="1"/>
    <col min="4629" max="4865" width="9.140625" style="8"/>
    <col min="4866" max="4866" width="5.140625" style="8" customWidth="1"/>
    <col min="4867" max="4867" width="8.5703125" style="8" customWidth="1"/>
    <col min="4868" max="4868" width="65.42578125" style="8" customWidth="1"/>
    <col min="4869" max="4869" width="18.7109375" style="8" customWidth="1"/>
    <col min="4870" max="4871" width="16.7109375" style="8" customWidth="1"/>
    <col min="4872" max="4872" width="20.28515625" style="8" customWidth="1"/>
    <col min="4873" max="4874" width="14.7109375" style="8" customWidth="1"/>
    <col min="4875" max="4875" width="19.5703125" style="8" customWidth="1"/>
    <col min="4876" max="4877" width="18" style="8" customWidth="1"/>
    <col min="4878" max="4878" width="15.140625" style="8" customWidth="1"/>
    <col min="4879" max="4880" width="15.7109375" style="8" customWidth="1"/>
    <col min="4881" max="4881" width="16.140625" style="8" customWidth="1"/>
    <col min="4882" max="4882" width="16.5703125" style="8" customWidth="1"/>
    <col min="4883" max="4884" width="16.7109375" style="8" customWidth="1"/>
    <col min="4885" max="5121" width="9.140625" style="8"/>
    <col min="5122" max="5122" width="5.140625" style="8" customWidth="1"/>
    <col min="5123" max="5123" width="8.5703125" style="8" customWidth="1"/>
    <col min="5124" max="5124" width="65.42578125" style="8" customWidth="1"/>
    <col min="5125" max="5125" width="18.7109375" style="8" customWidth="1"/>
    <col min="5126" max="5127" width="16.7109375" style="8" customWidth="1"/>
    <col min="5128" max="5128" width="20.28515625" style="8" customWidth="1"/>
    <col min="5129" max="5130" width="14.7109375" style="8" customWidth="1"/>
    <col min="5131" max="5131" width="19.5703125" style="8" customWidth="1"/>
    <col min="5132" max="5133" width="18" style="8" customWidth="1"/>
    <col min="5134" max="5134" width="15.140625" style="8" customWidth="1"/>
    <col min="5135" max="5136" width="15.7109375" style="8" customWidth="1"/>
    <col min="5137" max="5137" width="16.140625" style="8" customWidth="1"/>
    <col min="5138" max="5138" width="16.5703125" style="8" customWidth="1"/>
    <col min="5139" max="5140" width="16.7109375" style="8" customWidth="1"/>
    <col min="5141" max="5377" width="9.140625" style="8"/>
    <col min="5378" max="5378" width="5.140625" style="8" customWidth="1"/>
    <col min="5379" max="5379" width="8.5703125" style="8" customWidth="1"/>
    <col min="5380" max="5380" width="65.42578125" style="8" customWidth="1"/>
    <col min="5381" max="5381" width="18.7109375" style="8" customWidth="1"/>
    <col min="5382" max="5383" width="16.7109375" style="8" customWidth="1"/>
    <col min="5384" max="5384" width="20.28515625" style="8" customWidth="1"/>
    <col min="5385" max="5386" width="14.7109375" style="8" customWidth="1"/>
    <col min="5387" max="5387" width="19.5703125" style="8" customWidth="1"/>
    <col min="5388" max="5389" width="18" style="8" customWidth="1"/>
    <col min="5390" max="5390" width="15.140625" style="8" customWidth="1"/>
    <col min="5391" max="5392" width="15.7109375" style="8" customWidth="1"/>
    <col min="5393" max="5393" width="16.140625" style="8" customWidth="1"/>
    <col min="5394" max="5394" width="16.5703125" style="8" customWidth="1"/>
    <col min="5395" max="5396" width="16.7109375" style="8" customWidth="1"/>
    <col min="5397" max="5633" width="9.140625" style="8"/>
    <col min="5634" max="5634" width="5.140625" style="8" customWidth="1"/>
    <col min="5635" max="5635" width="8.5703125" style="8" customWidth="1"/>
    <col min="5636" max="5636" width="65.42578125" style="8" customWidth="1"/>
    <col min="5637" max="5637" width="18.7109375" style="8" customWidth="1"/>
    <col min="5638" max="5639" width="16.7109375" style="8" customWidth="1"/>
    <col min="5640" max="5640" width="20.28515625" style="8" customWidth="1"/>
    <col min="5641" max="5642" width="14.7109375" style="8" customWidth="1"/>
    <col min="5643" max="5643" width="19.5703125" style="8" customWidth="1"/>
    <col min="5644" max="5645" width="18" style="8" customWidth="1"/>
    <col min="5646" max="5646" width="15.140625" style="8" customWidth="1"/>
    <col min="5647" max="5648" width="15.7109375" style="8" customWidth="1"/>
    <col min="5649" max="5649" width="16.140625" style="8" customWidth="1"/>
    <col min="5650" max="5650" width="16.5703125" style="8" customWidth="1"/>
    <col min="5651" max="5652" width="16.7109375" style="8" customWidth="1"/>
    <col min="5653" max="5889" width="9.140625" style="8"/>
    <col min="5890" max="5890" width="5.140625" style="8" customWidth="1"/>
    <col min="5891" max="5891" width="8.5703125" style="8" customWidth="1"/>
    <col min="5892" max="5892" width="65.42578125" style="8" customWidth="1"/>
    <col min="5893" max="5893" width="18.7109375" style="8" customWidth="1"/>
    <col min="5894" max="5895" width="16.7109375" style="8" customWidth="1"/>
    <col min="5896" max="5896" width="20.28515625" style="8" customWidth="1"/>
    <col min="5897" max="5898" width="14.7109375" style="8" customWidth="1"/>
    <col min="5899" max="5899" width="19.5703125" style="8" customWidth="1"/>
    <col min="5900" max="5901" width="18" style="8" customWidth="1"/>
    <col min="5902" max="5902" width="15.140625" style="8" customWidth="1"/>
    <col min="5903" max="5904" width="15.7109375" style="8" customWidth="1"/>
    <col min="5905" max="5905" width="16.140625" style="8" customWidth="1"/>
    <col min="5906" max="5906" width="16.5703125" style="8" customWidth="1"/>
    <col min="5907" max="5908" width="16.7109375" style="8" customWidth="1"/>
    <col min="5909" max="6145" width="9.140625" style="8"/>
    <col min="6146" max="6146" width="5.140625" style="8" customWidth="1"/>
    <col min="6147" max="6147" width="8.5703125" style="8" customWidth="1"/>
    <col min="6148" max="6148" width="65.42578125" style="8" customWidth="1"/>
    <col min="6149" max="6149" width="18.7109375" style="8" customWidth="1"/>
    <col min="6150" max="6151" width="16.7109375" style="8" customWidth="1"/>
    <col min="6152" max="6152" width="20.28515625" style="8" customWidth="1"/>
    <col min="6153" max="6154" width="14.7109375" style="8" customWidth="1"/>
    <col min="6155" max="6155" width="19.5703125" style="8" customWidth="1"/>
    <col min="6156" max="6157" width="18" style="8" customWidth="1"/>
    <col min="6158" max="6158" width="15.140625" style="8" customWidth="1"/>
    <col min="6159" max="6160" width="15.7109375" style="8" customWidth="1"/>
    <col min="6161" max="6161" width="16.140625" style="8" customWidth="1"/>
    <col min="6162" max="6162" width="16.5703125" style="8" customWidth="1"/>
    <col min="6163" max="6164" width="16.7109375" style="8" customWidth="1"/>
    <col min="6165" max="6401" width="9.140625" style="8"/>
    <col min="6402" max="6402" width="5.140625" style="8" customWidth="1"/>
    <col min="6403" max="6403" width="8.5703125" style="8" customWidth="1"/>
    <col min="6404" max="6404" width="65.42578125" style="8" customWidth="1"/>
    <col min="6405" max="6405" width="18.7109375" style="8" customWidth="1"/>
    <col min="6406" max="6407" width="16.7109375" style="8" customWidth="1"/>
    <col min="6408" max="6408" width="20.28515625" style="8" customWidth="1"/>
    <col min="6409" max="6410" width="14.7109375" style="8" customWidth="1"/>
    <col min="6411" max="6411" width="19.5703125" style="8" customWidth="1"/>
    <col min="6412" max="6413" width="18" style="8" customWidth="1"/>
    <col min="6414" max="6414" width="15.140625" style="8" customWidth="1"/>
    <col min="6415" max="6416" width="15.7109375" style="8" customWidth="1"/>
    <col min="6417" max="6417" width="16.140625" style="8" customWidth="1"/>
    <col min="6418" max="6418" width="16.5703125" style="8" customWidth="1"/>
    <col min="6419" max="6420" width="16.7109375" style="8" customWidth="1"/>
    <col min="6421" max="6657" width="9.140625" style="8"/>
    <col min="6658" max="6658" width="5.140625" style="8" customWidth="1"/>
    <col min="6659" max="6659" width="8.5703125" style="8" customWidth="1"/>
    <col min="6660" max="6660" width="65.42578125" style="8" customWidth="1"/>
    <col min="6661" max="6661" width="18.7109375" style="8" customWidth="1"/>
    <col min="6662" max="6663" width="16.7109375" style="8" customWidth="1"/>
    <col min="6664" max="6664" width="20.28515625" style="8" customWidth="1"/>
    <col min="6665" max="6666" width="14.7109375" style="8" customWidth="1"/>
    <col min="6667" max="6667" width="19.5703125" style="8" customWidth="1"/>
    <col min="6668" max="6669" width="18" style="8" customWidth="1"/>
    <col min="6670" max="6670" width="15.140625" style="8" customWidth="1"/>
    <col min="6671" max="6672" width="15.7109375" style="8" customWidth="1"/>
    <col min="6673" max="6673" width="16.140625" style="8" customWidth="1"/>
    <col min="6674" max="6674" width="16.5703125" style="8" customWidth="1"/>
    <col min="6675" max="6676" width="16.7109375" style="8" customWidth="1"/>
    <col min="6677" max="6913" width="9.140625" style="8"/>
    <col min="6914" max="6914" width="5.140625" style="8" customWidth="1"/>
    <col min="6915" max="6915" width="8.5703125" style="8" customWidth="1"/>
    <col min="6916" max="6916" width="65.42578125" style="8" customWidth="1"/>
    <col min="6917" max="6917" width="18.7109375" style="8" customWidth="1"/>
    <col min="6918" max="6919" width="16.7109375" style="8" customWidth="1"/>
    <col min="6920" max="6920" width="20.28515625" style="8" customWidth="1"/>
    <col min="6921" max="6922" width="14.7109375" style="8" customWidth="1"/>
    <col min="6923" max="6923" width="19.5703125" style="8" customWidth="1"/>
    <col min="6924" max="6925" width="18" style="8" customWidth="1"/>
    <col min="6926" max="6926" width="15.140625" style="8" customWidth="1"/>
    <col min="6927" max="6928" width="15.7109375" style="8" customWidth="1"/>
    <col min="6929" max="6929" width="16.140625" style="8" customWidth="1"/>
    <col min="6930" max="6930" width="16.5703125" style="8" customWidth="1"/>
    <col min="6931" max="6932" width="16.7109375" style="8" customWidth="1"/>
    <col min="6933" max="7169" width="9.140625" style="8"/>
    <col min="7170" max="7170" width="5.140625" style="8" customWidth="1"/>
    <col min="7171" max="7171" width="8.5703125" style="8" customWidth="1"/>
    <col min="7172" max="7172" width="65.42578125" style="8" customWidth="1"/>
    <col min="7173" max="7173" width="18.7109375" style="8" customWidth="1"/>
    <col min="7174" max="7175" width="16.7109375" style="8" customWidth="1"/>
    <col min="7176" max="7176" width="20.28515625" style="8" customWidth="1"/>
    <col min="7177" max="7178" width="14.7109375" style="8" customWidth="1"/>
    <col min="7179" max="7179" width="19.5703125" style="8" customWidth="1"/>
    <col min="7180" max="7181" width="18" style="8" customWidth="1"/>
    <col min="7182" max="7182" width="15.140625" style="8" customWidth="1"/>
    <col min="7183" max="7184" width="15.7109375" style="8" customWidth="1"/>
    <col min="7185" max="7185" width="16.140625" style="8" customWidth="1"/>
    <col min="7186" max="7186" width="16.5703125" style="8" customWidth="1"/>
    <col min="7187" max="7188" width="16.7109375" style="8" customWidth="1"/>
    <col min="7189" max="7425" width="9.140625" style="8"/>
    <col min="7426" max="7426" width="5.140625" style="8" customWidth="1"/>
    <col min="7427" max="7427" width="8.5703125" style="8" customWidth="1"/>
    <col min="7428" max="7428" width="65.42578125" style="8" customWidth="1"/>
    <col min="7429" max="7429" width="18.7109375" style="8" customWidth="1"/>
    <col min="7430" max="7431" width="16.7109375" style="8" customWidth="1"/>
    <col min="7432" max="7432" width="20.28515625" style="8" customWidth="1"/>
    <col min="7433" max="7434" width="14.7109375" style="8" customWidth="1"/>
    <col min="7435" max="7435" width="19.5703125" style="8" customWidth="1"/>
    <col min="7436" max="7437" width="18" style="8" customWidth="1"/>
    <col min="7438" max="7438" width="15.140625" style="8" customWidth="1"/>
    <col min="7439" max="7440" width="15.7109375" style="8" customWidth="1"/>
    <col min="7441" max="7441" width="16.140625" style="8" customWidth="1"/>
    <col min="7442" max="7442" width="16.5703125" style="8" customWidth="1"/>
    <col min="7443" max="7444" width="16.7109375" style="8" customWidth="1"/>
    <col min="7445" max="7681" width="9.140625" style="8"/>
    <col min="7682" max="7682" width="5.140625" style="8" customWidth="1"/>
    <col min="7683" max="7683" width="8.5703125" style="8" customWidth="1"/>
    <col min="7684" max="7684" width="65.42578125" style="8" customWidth="1"/>
    <col min="7685" max="7685" width="18.7109375" style="8" customWidth="1"/>
    <col min="7686" max="7687" width="16.7109375" style="8" customWidth="1"/>
    <col min="7688" max="7688" width="20.28515625" style="8" customWidth="1"/>
    <col min="7689" max="7690" width="14.7109375" style="8" customWidth="1"/>
    <col min="7691" max="7691" width="19.5703125" style="8" customWidth="1"/>
    <col min="7692" max="7693" width="18" style="8" customWidth="1"/>
    <col min="7694" max="7694" width="15.140625" style="8" customWidth="1"/>
    <col min="7695" max="7696" width="15.7109375" style="8" customWidth="1"/>
    <col min="7697" max="7697" width="16.140625" style="8" customWidth="1"/>
    <col min="7698" max="7698" width="16.5703125" style="8" customWidth="1"/>
    <col min="7699" max="7700" width="16.7109375" style="8" customWidth="1"/>
    <col min="7701" max="7937" width="9.140625" style="8"/>
    <col min="7938" max="7938" width="5.140625" style="8" customWidth="1"/>
    <col min="7939" max="7939" width="8.5703125" style="8" customWidth="1"/>
    <col min="7940" max="7940" width="65.42578125" style="8" customWidth="1"/>
    <col min="7941" max="7941" width="18.7109375" style="8" customWidth="1"/>
    <col min="7942" max="7943" width="16.7109375" style="8" customWidth="1"/>
    <col min="7944" max="7944" width="20.28515625" style="8" customWidth="1"/>
    <col min="7945" max="7946" width="14.7109375" style="8" customWidth="1"/>
    <col min="7947" max="7947" width="19.5703125" style="8" customWidth="1"/>
    <col min="7948" max="7949" width="18" style="8" customWidth="1"/>
    <col min="7950" max="7950" width="15.140625" style="8" customWidth="1"/>
    <col min="7951" max="7952" width="15.7109375" style="8" customWidth="1"/>
    <col min="7953" max="7953" width="16.140625" style="8" customWidth="1"/>
    <col min="7954" max="7954" width="16.5703125" style="8" customWidth="1"/>
    <col min="7955" max="7956" width="16.7109375" style="8" customWidth="1"/>
    <col min="7957" max="8193" width="9.140625" style="8"/>
    <col min="8194" max="8194" width="5.140625" style="8" customWidth="1"/>
    <col min="8195" max="8195" width="8.5703125" style="8" customWidth="1"/>
    <col min="8196" max="8196" width="65.42578125" style="8" customWidth="1"/>
    <col min="8197" max="8197" width="18.7109375" style="8" customWidth="1"/>
    <col min="8198" max="8199" width="16.7109375" style="8" customWidth="1"/>
    <col min="8200" max="8200" width="20.28515625" style="8" customWidth="1"/>
    <col min="8201" max="8202" width="14.7109375" style="8" customWidth="1"/>
    <col min="8203" max="8203" width="19.5703125" style="8" customWidth="1"/>
    <col min="8204" max="8205" width="18" style="8" customWidth="1"/>
    <col min="8206" max="8206" width="15.140625" style="8" customWidth="1"/>
    <col min="8207" max="8208" width="15.7109375" style="8" customWidth="1"/>
    <col min="8209" max="8209" width="16.140625" style="8" customWidth="1"/>
    <col min="8210" max="8210" width="16.5703125" style="8" customWidth="1"/>
    <col min="8211" max="8212" width="16.7109375" style="8" customWidth="1"/>
    <col min="8213" max="8449" width="9.140625" style="8"/>
    <col min="8450" max="8450" width="5.140625" style="8" customWidth="1"/>
    <col min="8451" max="8451" width="8.5703125" style="8" customWidth="1"/>
    <col min="8452" max="8452" width="65.42578125" style="8" customWidth="1"/>
    <col min="8453" max="8453" width="18.7109375" style="8" customWidth="1"/>
    <col min="8454" max="8455" width="16.7109375" style="8" customWidth="1"/>
    <col min="8456" max="8456" width="20.28515625" style="8" customWidth="1"/>
    <col min="8457" max="8458" width="14.7109375" style="8" customWidth="1"/>
    <col min="8459" max="8459" width="19.5703125" style="8" customWidth="1"/>
    <col min="8460" max="8461" width="18" style="8" customWidth="1"/>
    <col min="8462" max="8462" width="15.140625" style="8" customWidth="1"/>
    <col min="8463" max="8464" width="15.7109375" style="8" customWidth="1"/>
    <col min="8465" max="8465" width="16.140625" style="8" customWidth="1"/>
    <col min="8466" max="8466" width="16.5703125" style="8" customWidth="1"/>
    <col min="8467" max="8468" width="16.7109375" style="8" customWidth="1"/>
    <col min="8469" max="8705" width="9.140625" style="8"/>
    <col min="8706" max="8706" width="5.140625" style="8" customWidth="1"/>
    <col min="8707" max="8707" width="8.5703125" style="8" customWidth="1"/>
    <col min="8708" max="8708" width="65.42578125" style="8" customWidth="1"/>
    <col min="8709" max="8709" width="18.7109375" style="8" customWidth="1"/>
    <col min="8710" max="8711" width="16.7109375" style="8" customWidth="1"/>
    <col min="8712" max="8712" width="20.28515625" style="8" customWidth="1"/>
    <col min="8713" max="8714" width="14.7109375" style="8" customWidth="1"/>
    <col min="8715" max="8715" width="19.5703125" style="8" customWidth="1"/>
    <col min="8716" max="8717" width="18" style="8" customWidth="1"/>
    <col min="8718" max="8718" width="15.140625" style="8" customWidth="1"/>
    <col min="8719" max="8720" width="15.7109375" style="8" customWidth="1"/>
    <col min="8721" max="8721" width="16.140625" style="8" customWidth="1"/>
    <col min="8722" max="8722" width="16.5703125" style="8" customWidth="1"/>
    <col min="8723" max="8724" width="16.7109375" style="8" customWidth="1"/>
    <col min="8725" max="8961" width="9.140625" style="8"/>
    <col min="8962" max="8962" width="5.140625" style="8" customWidth="1"/>
    <col min="8963" max="8963" width="8.5703125" style="8" customWidth="1"/>
    <col min="8964" max="8964" width="65.42578125" style="8" customWidth="1"/>
    <col min="8965" max="8965" width="18.7109375" style="8" customWidth="1"/>
    <col min="8966" max="8967" width="16.7109375" style="8" customWidth="1"/>
    <col min="8968" max="8968" width="20.28515625" style="8" customWidth="1"/>
    <col min="8969" max="8970" width="14.7109375" style="8" customWidth="1"/>
    <col min="8971" max="8971" width="19.5703125" style="8" customWidth="1"/>
    <col min="8972" max="8973" width="18" style="8" customWidth="1"/>
    <col min="8974" max="8974" width="15.140625" style="8" customWidth="1"/>
    <col min="8975" max="8976" width="15.7109375" style="8" customWidth="1"/>
    <col min="8977" max="8977" width="16.140625" style="8" customWidth="1"/>
    <col min="8978" max="8978" width="16.5703125" style="8" customWidth="1"/>
    <col min="8979" max="8980" width="16.7109375" style="8" customWidth="1"/>
    <col min="8981" max="9217" width="9.140625" style="8"/>
    <col min="9218" max="9218" width="5.140625" style="8" customWidth="1"/>
    <col min="9219" max="9219" width="8.5703125" style="8" customWidth="1"/>
    <col min="9220" max="9220" width="65.42578125" style="8" customWidth="1"/>
    <col min="9221" max="9221" width="18.7109375" style="8" customWidth="1"/>
    <col min="9222" max="9223" width="16.7109375" style="8" customWidth="1"/>
    <col min="9224" max="9224" width="20.28515625" style="8" customWidth="1"/>
    <col min="9225" max="9226" width="14.7109375" style="8" customWidth="1"/>
    <col min="9227" max="9227" width="19.5703125" style="8" customWidth="1"/>
    <col min="9228" max="9229" width="18" style="8" customWidth="1"/>
    <col min="9230" max="9230" width="15.140625" style="8" customWidth="1"/>
    <col min="9231" max="9232" width="15.7109375" style="8" customWidth="1"/>
    <col min="9233" max="9233" width="16.140625" style="8" customWidth="1"/>
    <col min="9234" max="9234" width="16.5703125" style="8" customWidth="1"/>
    <col min="9235" max="9236" width="16.7109375" style="8" customWidth="1"/>
    <col min="9237" max="9473" width="9.140625" style="8"/>
    <col min="9474" max="9474" width="5.140625" style="8" customWidth="1"/>
    <col min="9475" max="9475" width="8.5703125" style="8" customWidth="1"/>
    <col min="9476" max="9476" width="65.42578125" style="8" customWidth="1"/>
    <col min="9477" max="9477" width="18.7109375" style="8" customWidth="1"/>
    <col min="9478" max="9479" width="16.7109375" style="8" customWidth="1"/>
    <col min="9480" max="9480" width="20.28515625" style="8" customWidth="1"/>
    <col min="9481" max="9482" width="14.7109375" style="8" customWidth="1"/>
    <col min="9483" max="9483" width="19.5703125" style="8" customWidth="1"/>
    <col min="9484" max="9485" width="18" style="8" customWidth="1"/>
    <col min="9486" max="9486" width="15.140625" style="8" customWidth="1"/>
    <col min="9487" max="9488" width="15.7109375" style="8" customWidth="1"/>
    <col min="9489" max="9489" width="16.140625" style="8" customWidth="1"/>
    <col min="9490" max="9490" width="16.5703125" style="8" customWidth="1"/>
    <col min="9491" max="9492" width="16.7109375" style="8" customWidth="1"/>
    <col min="9493" max="9729" width="9.140625" style="8"/>
    <col min="9730" max="9730" width="5.140625" style="8" customWidth="1"/>
    <col min="9731" max="9731" width="8.5703125" style="8" customWidth="1"/>
    <col min="9732" max="9732" width="65.42578125" style="8" customWidth="1"/>
    <col min="9733" max="9733" width="18.7109375" style="8" customWidth="1"/>
    <col min="9734" max="9735" width="16.7109375" style="8" customWidth="1"/>
    <col min="9736" max="9736" width="20.28515625" style="8" customWidth="1"/>
    <col min="9737" max="9738" width="14.7109375" style="8" customWidth="1"/>
    <col min="9739" max="9739" width="19.5703125" style="8" customWidth="1"/>
    <col min="9740" max="9741" width="18" style="8" customWidth="1"/>
    <col min="9742" max="9742" width="15.140625" style="8" customWidth="1"/>
    <col min="9743" max="9744" width="15.7109375" style="8" customWidth="1"/>
    <col min="9745" max="9745" width="16.140625" style="8" customWidth="1"/>
    <col min="9746" max="9746" width="16.5703125" style="8" customWidth="1"/>
    <col min="9747" max="9748" width="16.7109375" style="8" customWidth="1"/>
    <col min="9749" max="9985" width="9.140625" style="8"/>
    <col min="9986" max="9986" width="5.140625" style="8" customWidth="1"/>
    <col min="9987" max="9987" width="8.5703125" style="8" customWidth="1"/>
    <col min="9988" max="9988" width="65.42578125" style="8" customWidth="1"/>
    <col min="9989" max="9989" width="18.7109375" style="8" customWidth="1"/>
    <col min="9990" max="9991" width="16.7109375" style="8" customWidth="1"/>
    <col min="9992" max="9992" width="20.28515625" style="8" customWidth="1"/>
    <col min="9993" max="9994" width="14.7109375" style="8" customWidth="1"/>
    <col min="9995" max="9995" width="19.5703125" style="8" customWidth="1"/>
    <col min="9996" max="9997" width="18" style="8" customWidth="1"/>
    <col min="9998" max="9998" width="15.140625" style="8" customWidth="1"/>
    <col min="9999" max="10000" width="15.7109375" style="8" customWidth="1"/>
    <col min="10001" max="10001" width="16.140625" style="8" customWidth="1"/>
    <col min="10002" max="10002" width="16.5703125" style="8" customWidth="1"/>
    <col min="10003" max="10004" width="16.7109375" style="8" customWidth="1"/>
    <col min="10005" max="10241" width="9.140625" style="8"/>
    <col min="10242" max="10242" width="5.140625" style="8" customWidth="1"/>
    <col min="10243" max="10243" width="8.5703125" style="8" customWidth="1"/>
    <col min="10244" max="10244" width="65.42578125" style="8" customWidth="1"/>
    <col min="10245" max="10245" width="18.7109375" style="8" customWidth="1"/>
    <col min="10246" max="10247" width="16.7109375" style="8" customWidth="1"/>
    <col min="10248" max="10248" width="20.28515625" style="8" customWidth="1"/>
    <col min="10249" max="10250" width="14.7109375" style="8" customWidth="1"/>
    <col min="10251" max="10251" width="19.5703125" style="8" customWidth="1"/>
    <col min="10252" max="10253" width="18" style="8" customWidth="1"/>
    <col min="10254" max="10254" width="15.140625" style="8" customWidth="1"/>
    <col min="10255" max="10256" width="15.7109375" style="8" customWidth="1"/>
    <col min="10257" max="10257" width="16.140625" style="8" customWidth="1"/>
    <col min="10258" max="10258" width="16.5703125" style="8" customWidth="1"/>
    <col min="10259" max="10260" width="16.7109375" style="8" customWidth="1"/>
    <col min="10261" max="10497" width="9.140625" style="8"/>
    <col min="10498" max="10498" width="5.140625" style="8" customWidth="1"/>
    <col min="10499" max="10499" width="8.5703125" style="8" customWidth="1"/>
    <col min="10500" max="10500" width="65.42578125" style="8" customWidth="1"/>
    <col min="10501" max="10501" width="18.7109375" style="8" customWidth="1"/>
    <col min="10502" max="10503" width="16.7109375" style="8" customWidth="1"/>
    <col min="10504" max="10504" width="20.28515625" style="8" customWidth="1"/>
    <col min="10505" max="10506" width="14.7109375" style="8" customWidth="1"/>
    <col min="10507" max="10507" width="19.5703125" style="8" customWidth="1"/>
    <col min="10508" max="10509" width="18" style="8" customWidth="1"/>
    <col min="10510" max="10510" width="15.140625" style="8" customWidth="1"/>
    <col min="10511" max="10512" width="15.7109375" style="8" customWidth="1"/>
    <col min="10513" max="10513" width="16.140625" style="8" customWidth="1"/>
    <col min="10514" max="10514" width="16.5703125" style="8" customWidth="1"/>
    <col min="10515" max="10516" width="16.7109375" style="8" customWidth="1"/>
    <col min="10517" max="10753" width="9.140625" style="8"/>
    <col min="10754" max="10754" width="5.140625" style="8" customWidth="1"/>
    <col min="10755" max="10755" width="8.5703125" style="8" customWidth="1"/>
    <col min="10756" max="10756" width="65.42578125" style="8" customWidth="1"/>
    <col min="10757" max="10757" width="18.7109375" style="8" customWidth="1"/>
    <col min="10758" max="10759" width="16.7109375" style="8" customWidth="1"/>
    <col min="10760" max="10760" width="20.28515625" style="8" customWidth="1"/>
    <col min="10761" max="10762" width="14.7109375" style="8" customWidth="1"/>
    <col min="10763" max="10763" width="19.5703125" style="8" customWidth="1"/>
    <col min="10764" max="10765" width="18" style="8" customWidth="1"/>
    <col min="10766" max="10766" width="15.140625" style="8" customWidth="1"/>
    <col min="10767" max="10768" width="15.7109375" style="8" customWidth="1"/>
    <col min="10769" max="10769" width="16.140625" style="8" customWidth="1"/>
    <col min="10770" max="10770" width="16.5703125" style="8" customWidth="1"/>
    <col min="10771" max="10772" width="16.7109375" style="8" customWidth="1"/>
    <col min="10773" max="11009" width="9.140625" style="8"/>
    <col min="11010" max="11010" width="5.140625" style="8" customWidth="1"/>
    <col min="11011" max="11011" width="8.5703125" style="8" customWidth="1"/>
    <col min="11012" max="11012" width="65.42578125" style="8" customWidth="1"/>
    <col min="11013" max="11013" width="18.7109375" style="8" customWidth="1"/>
    <col min="11014" max="11015" width="16.7109375" style="8" customWidth="1"/>
    <col min="11016" max="11016" width="20.28515625" style="8" customWidth="1"/>
    <col min="11017" max="11018" width="14.7109375" style="8" customWidth="1"/>
    <col min="11019" max="11019" width="19.5703125" style="8" customWidth="1"/>
    <col min="11020" max="11021" width="18" style="8" customWidth="1"/>
    <col min="11022" max="11022" width="15.140625" style="8" customWidth="1"/>
    <col min="11023" max="11024" width="15.7109375" style="8" customWidth="1"/>
    <col min="11025" max="11025" width="16.140625" style="8" customWidth="1"/>
    <col min="11026" max="11026" width="16.5703125" style="8" customWidth="1"/>
    <col min="11027" max="11028" width="16.7109375" style="8" customWidth="1"/>
    <col min="11029" max="11265" width="9.140625" style="8"/>
    <col min="11266" max="11266" width="5.140625" style="8" customWidth="1"/>
    <col min="11267" max="11267" width="8.5703125" style="8" customWidth="1"/>
    <col min="11268" max="11268" width="65.42578125" style="8" customWidth="1"/>
    <col min="11269" max="11269" width="18.7109375" style="8" customWidth="1"/>
    <col min="11270" max="11271" width="16.7109375" style="8" customWidth="1"/>
    <col min="11272" max="11272" width="20.28515625" style="8" customWidth="1"/>
    <col min="11273" max="11274" width="14.7109375" style="8" customWidth="1"/>
    <col min="11275" max="11275" width="19.5703125" style="8" customWidth="1"/>
    <col min="11276" max="11277" width="18" style="8" customWidth="1"/>
    <col min="11278" max="11278" width="15.140625" style="8" customWidth="1"/>
    <col min="11279" max="11280" width="15.7109375" style="8" customWidth="1"/>
    <col min="11281" max="11281" width="16.140625" style="8" customWidth="1"/>
    <col min="11282" max="11282" width="16.5703125" style="8" customWidth="1"/>
    <col min="11283" max="11284" width="16.7109375" style="8" customWidth="1"/>
    <col min="11285" max="11521" width="9.140625" style="8"/>
    <col min="11522" max="11522" width="5.140625" style="8" customWidth="1"/>
    <col min="11523" max="11523" width="8.5703125" style="8" customWidth="1"/>
    <col min="11524" max="11524" width="65.42578125" style="8" customWidth="1"/>
    <col min="11525" max="11525" width="18.7109375" style="8" customWidth="1"/>
    <col min="11526" max="11527" width="16.7109375" style="8" customWidth="1"/>
    <col min="11528" max="11528" width="20.28515625" style="8" customWidth="1"/>
    <col min="11529" max="11530" width="14.7109375" style="8" customWidth="1"/>
    <col min="11531" max="11531" width="19.5703125" style="8" customWidth="1"/>
    <col min="11532" max="11533" width="18" style="8" customWidth="1"/>
    <col min="11534" max="11534" width="15.140625" style="8" customWidth="1"/>
    <col min="11535" max="11536" width="15.7109375" style="8" customWidth="1"/>
    <col min="11537" max="11537" width="16.140625" style="8" customWidth="1"/>
    <col min="11538" max="11538" width="16.5703125" style="8" customWidth="1"/>
    <col min="11539" max="11540" width="16.7109375" style="8" customWidth="1"/>
    <col min="11541" max="11777" width="9.140625" style="8"/>
    <col min="11778" max="11778" width="5.140625" style="8" customWidth="1"/>
    <col min="11779" max="11779" width="8.5703125" style="8" customWidth="1"/>
    <col min="11780" max="11780" width="65.42578125" style="8" customWidth="1"/>
    <col min="11781" max="11781" width="18.7109375" style="8" customWidth="1"/>
    <col min="11782" max="11783" width="16.7109375" style="8" customWidth="1"/>
    <col min="11784" max="11784" width="20.28515625" style="8" customWidth="1"/>
    <col min="11785" max="11786" width="14.7109375" style="8" customWidth="1"/>
    <col min="11787" max="11787" width="19.5703125" style="8" customWidth="1"/>
    <col min="11788" max="11789" width="18" style="8" customWidth="1"/>
    <col min="11790" max="11790" width="15.140625" style="8" customWidth="1"/>
    <col min="11791" max="11792" width="15.7109375" style="8" customWidth="1"/>
    <col min="11793" max="11793" width="16.140625" style="8" customWidth="1"/>
    <col min="11794" max="11794" width="16.5703125" style="8" customWidth="1"/>
    <col min="11795" max="11796" width="16.7109375" style="8" customWidth="1"/>
    <col min="11797" max="12033" width="9.140625" style="8"/>
    <col min="12034" max="12034" width="5.140625" style="8" customWidth="1"/>
    <col min="12035" max="12035" width="8.5703125" style="8" customWidth="1"/>
    <col min="12036" max="12036" width="65.42578125" style="8" customWidth="1"/>
    <col min="12037" max="12037" width="18.7109375" style="8" customWidth="1"/>
    <col min="12038" max="12039" width="16.7109375" style="8" customWidth="1"/>
    <col min="12040" max="12040" width="20.28515625" style="8" customWidth="1"/>
    <col min="12041" max="12042" width="14.7109375" style="8" customWidth="1"/>
    <col min="12043" max="12043" width="19.5703125" style="8" customWidth="1"/>
    <col min="12044" max="12045" width="18" style="8" customWidth="1"/>
    <col min="12046" max="12046" width="15.140625" style="8" customWidth="1"/>
    <col min="12047" max="12048" width="15.7109375" style="8" customWidth="1"/>
    <col min="12049" max="12049" width="16.140625" style="8" customWidth="1"/>
    <col min="12050" max="12050" width="16.5703125" style="8" customWidth="1"/>
    <col min="12051" max="12052" width="16.7109375" style="8" customWidth="1"/>
    <col min="12053" max="12289" width="9.140625" style="8"/>
    <col min="12290" max="12290" width="5.140625" style="8" customWidth="1"/>
    <col min="12291" max="12291" width="8.5703125" style="8" customWidth="1"/>
    <col min="12292" max="12292" width="65.42578125" style="8" customWidth="1"/>
    <col min="12293" max="12293" width="18.7109375" style="8" customWidth="1"/>
    <col min="12294" max="12295" width="16.7109375" style="8" customWidth="1"/>
    <col min="12296" max="12296" width="20.28515625" style="8" customWidth="1"/>
    <col min="12297" max="12298" width="14.7109375" style="8" customWidth="1"/>
    <col min="12299" max="12299" width="19.5703125" style="8" customWidth="1"/>
    <col min="12300" max="12301" width="18" style="8" customWidth="1"/>
    <col min="12302" max="12302" width="15.140625" style="8" customWidth="1"/>
    <col min="12303" max="12304" width="15.7109375" style="8" customWidth="1"/>
    <col min="12305" max="12305" width="16.140625" style="8" customWidth="1"/>
    <col min="12306" max="12306" width="16.5703125" style="8" customWidth="1"/>
    <col min="12307" max="12308" width="16.7109375" style="8" customWidth="1"/>
    <col min="12309" max="12545" width="9.140625" style="8"/>
    <col min="12546" max="12546" width="5.140625" style="8" customWidth="1"/>
    <col min="12547" max="12547" width="8.5703125" style="8" customWidth="1"/>
    <col min="12548" max="12548" width="65.42578125" style="8" customWidth="1"/>
    <col min="12549" max="12549" width="18.7109375" style="8" customWidth="1"/>
    <col min="12550" max="12551" width="16.7109375" style="8" customWidth="1"/>
    <col min="12552" max="12552" width="20.28515625" style="8" customWidth="1"/>
    <col min="12553" max="12554" width="14.7109375" style="8" customWidth="1"/>
    <col min="12555" max="12555" width="19.5703125" style="8" customWidth="1"/>
    <col min="12556" max="12557" width="18" style="8" customWidth="1"/>
    <col min="12558" max="12558" width="15.140625" style="8" customWidth="1"/>
    <col min="12559" max="12560" width="15.7109375" style="8" customWidth="1"/>
    <col min="12561" max="12561" width="16.140625" style="8" customWidth="1"/>
    <col min="12562" max="12562" width="16.5703125" style="8" customWidth="1"/>
    <col min="12563" max="12564" width="16.7109375" style="8" customWidth="1"/>
    <col min="12565" max="12801" width="9.140625" style="8"/>
    <col min="12802" max="12802" width="5.140625" style="8" customWidth="1"/>
    <col min="12803" max="12803" width="8.5703125" style="8" customWidth="1"/>
    <col min="12804" max="12804" width="65.42578125" style="8" customWidth="1"/>
    <col min="12805" max="12805" width="18.7109375" style="8" customWidth="1"/>
    <col min="12806" max="12807" width="16.7109375" style="8" customWidth="1"/>
    <col min="12808" max="12808" width="20.28515625" style="8" customWidth="1"/>
    <col min="12809" max="12810" width="14.7109375" style="8" customWidth="1"/>
    <col min="12811" max="12811" width="19.5703125" style="8" customWidth="1"/>
    <col min="12812" max="12813" width="18" style="8" customWidth="1"/>
    <col min="12814" max="12814" width="15.140625" style="8" customWidth="1"/>
    <col min="12815" max="12816" width="15.7109375" style="8" customWidth="1"/>
    <col min="12817" max="12817" width="16.140625" style="8" customWidth="1"/>
    <col min="12818" max="12818" width="16.5703125" style="8" customWidth="1"/>
    <col min="12819" max="12820" width="16.7109375" style="8" customWidth="1"/>
    <col min="12821" max="13057" width="9.140625" style="8"/>
    <col min="13058" max="13058" width="5.140625" style="8" customWidth="1"/>
    <col min="13059" max="13059" width="8.5703125" style="8" customWidth="1"/>
    <col min="13060" max="13060" width="65.42578125" style="8" customWidth="1"/>
    <col min="13061" max="13061" width="18.7109375" style="8" customWidth="1"/>
    <col min="13062" max="13063" width="16.7109375" style="8" customWidth="1"/>
    <col min="13064" max="13064" width="20.28515625" style="8" customWidth="1"/>
    <col min="13065" max="13066" width="14.7109375" style="8" customWidth="1"/>
    <col min="13067" max="13067" width="19.5703125" style="8" customWidth="1"/>
    <col min="13068" max="13069" width="18" style="8" customWidth="1"/>
    <col min="13070" max="13070" width="15.140625" style="8" customWidth="1"/>
    <col min="13071" max="13072" width="15.7109375" style="8" customWidth="1"/>
    <col min="13073" max="13073" width="16.140625" style="8" customWidth="1"/>
    <col min="13074" max="13074" width="16.5703125" style="8" customWidth="1"/>
    <col min="13075" max="13076" width="16.7109375" style="8" customWidth="1"/>
    <col min="13077" max="13313" width="9.140625" style="8"/>
    <col min="13314" max="13314" width="5.140625" style="8" customWidth="1"/>
    <col min="13315" max="13315" width="8.5703125" style="8" customWidth="1"/>
    <col min="13316" max="13316" width="65.42578125" style="8" customWidth="1"/>
    <col min="13317" max="13317" width="18.7109375" style="8" customWidth="1"/>
    <col min="13318" max="13319" width="16.7109375" style="8" customWidth="1"/>
    <col min="13320" max="13320" width="20.28515625" style="8" customWidth="1"/>
    <col min="13321" max="13322" width="14.7109375" style="8" customWidth="1"/>
    <col min="13323" max="13323" width="19.5703125" style="8" customWidth="1"/>
    <col min="13324" max="13325" width="18" style="8" customWidth="1"/>
    <col min="13326" max="13326" width="15.140625" style="8" customWidth="1"/>
    <col min="13327" max="13328" width="15.7109375" style="8" customWidth="1"/>
    <col min="13329" max="13329" width="16.140625" style="8" customWidth="1"/>
    <col min="13330" max="13330" width="16.5703125" style="8" customWidth="1"/>
    <col min="13331" max="13332" width="16.7109375" style="8" customWidth="1"/>
    <col min="13333" max="13569" width="9.140625" style="8"/>
    <col min="13570" max="13570" width="5.140625" style="8" customWidth="1"/>
    <col min="13571" max="13571" width="8.5703125" style="8" customWidth="1"/>
    <col min="13572" max="13572" width="65.42578125" style="8" customWidth="1"/>
    <col min="13573" max="13573" width="18.7109375" style="8" customWidth="1"/>
    <col min="13574" max="13575" width="16.7109375" style="8" customWidth="1"/>
    <col min="13576" max="13576" width="20.28515625" style="8" customWidth="1"/>
    <col min="13577" max="13578" width="14.7109375" style="8" customWidth="1"/>
    <col min="13579" max="13579" width="19.5703125" style="8" customWidth="1"/>
    <col min="13580" max="13581" width="18" style="8" customWidth="1"/>
    <col min="13582" max="13582" width="15.140625" style="8" customWidth="1"/>
    <col min="13583" max="13584" width="15.7109375" style="8" customWidth="1"/>
    <col min="13585" max="13585" width="16.140625" style="8" customWidth="1"/>
    <col min="13586" max="13586" width="16.5703125" style="8" customWidth="1"/>
    <col min="13587" max="13588" width="16.7109375" style="8" customWidth="1"/>
    <col min="13589" max="13825" width="9.140625" style="8"/>
    <col min="13826" max="13826" width="5.140625" style="8" customWidth="1"/>
    <col min="13827" max="13827" width="8.5703125" style="8" customWidth="1"/>
    <col min="13828" max="13828" width="65.42578125" style="8" customWidth="1"/>
    <col min="13829" max="13829" width="18.7109375" style="8" customWidth="1"/>
    <col min="13830" max="13831" width="16.7109375" style="8" customWidth="1"/>
    <col min="13832" max="13832" width="20.28515625" style="8" customWidth="1"/>
    <col min="13833" max="13834" width="14.7109375" style="8" customWidth="1"/>
    <col min="13835" max="13835" width="19.5703125" style="8" customWidth="1"/>
    <col min="13836" max="13837" width="18" style="8" customWidth="1"/>
    <col min="13838" max="13838" width="15.140625" style="8" customWidth="1"/>
    <col min="13839" max="13840" width="15.7109375" style="8" customWidth="1"/>
    <col min="13841" max="13841" width="16.140625" style="8" customWidth="1"/>
    <col min="13842" max="13842" width="16.5703125" style="8" customWidth="1"/>
    <col min="13843" max="13844" width="16.7109375" style="8" customWidth="1"/>
    <col min="13845" max="14081" width="9.140625" style="8"/>
    <col min="14082" max="14082" width="5.140625" style="8" customWidth="1"/>
    <col min="14083" max="14083" width="8.5703125" style="8" customWidth="1"/>
    <col min="14084" max="14084" width="65.42578125" style="8" customWidth="1"/>
    <col min="14085" max="14085" width="18.7109375" style="8" customWidth="1"/>
    <col min="14086" max="14087" width="16.7109375" style="8" customWidth="1"/>
    <col min="14088" max="14088" width="20.28515625" style="8" customWidth="1"/>
    <col min="14089" max="14090" width="14.7109375" style="8" customWidth="1"/>
    <col min="14091" max="14091" width="19.5703125" style="8" customWidth="1"/>
    <col min="14092" max="14093" width="18" style="8" customWidth="1"/>
    <col min="14094" max="14094" width="15.140625" style="8" customWidth="1"/>
    <col min="14095" max="14096" width="15.7109375" style="8" customWidth="1"/>
    <col min="14097" max="14097" width="16.140625" style="8" customWidth="1"/>
    <col min="14098" max="14098" width="16.5703125" style="8" customWidth="1"/>
    <col min="14099" max="14100" width="16.7109375" style="8" customWidth="1"/>
    <col min="14101" max="14337" width="9.140625" style="8"/>
    <col min="14338" max="14338" width="5.140625" style="8" customWidth="1"/>
    <col min="14339" max="14339" width="8.5703125" style="8" customWidth="1"/>
    <col min="14340" max="14340" width="65.42578125" style="8" customWidth="1"/>
    <col min="14341" max="14341" width="18.7109375" style="8" customWidth="1"/>
    <col min="14342" max="14343" width="16.7109375" style="8" customWidth="1"/>
    <col min="14344" max="14344" width="20.28515625" style="8" customWidth="1"/>
    <col min="14345" max="14346" width="14.7109375" style="8" customWidth="1"/>
    <col min="14347" max="14347" width="19.5703125" style="8" customWidth="1"/>
    <col min="14348" max="14349" width="18" style="8" customWidth="1"/>
    <col min="14350" max="14350" width="15.140625" style="8" customWidth="1"/>
    <col min="14351" max="14352" width="15.7109375" style="8" customWidth="1"/>
    <col min="14353" max="14353" width="16.140625" style="8" customWidth="1"/>
    <col min="14354" max="14354" width="16.5703125" style="8" customWidth="1"/>
    <col min="14355" max="14356" width="16.7109375" style="8" customWidth="1"/>
    <col min="14357" max="14593" width="9.140625" style="8"/>
    <col min="14594" max="14594" width="5.140625" style="8" customWidth="1"/>
    <col min="14595" max="14595" width="8.5703125" style="8" customWidth="1"/>
    <col min="14596" max="14596" width="65.42578125" style="8" customWidth="1"/>
    <col min="14597" max="14597" width="18.7109375" style="8" customWidth="1"/>
    <col min="14598" max="14599" width="16.7109375" style="8" customWidth="1"/>
    <col min="14600" max="14600" width="20.28515625" style="8" customWidth="1"/>
    <col min="14601" max="14602" width="14.7109375" style="8" customWidth="1"/>
    <col min="14603" max="14603" width="19.5703125" style="8" customWidth="1"/>
    <col min="14604" max="14605" width="18" style="8" customWidth="1"/>
    <col min="14606" max="14606" width="15.140625" style="8" customWidth="1"/>
    <col min="14607" max="14608" width="15.7109375" style="8" customWidth="1"/>
    <col min="14609" max="14609" width="16.140625" style="8" customWidth="1"/>
    <col min="14610" max="14610" width="16.5703125" style="8" customWidth="1"/>
    <col min="14611" max="14612" width="16.7109375" style="8" customWidth="1"/>
    <col min="14613" max="14849" width="9.140625" style="8"/>
    <col min="14850" max="14850" width="5.140625" style="8" customWidth="1"/>
    <col min="14851" max="14851" width="8.5703125" style="8" customWidth="1"/>
    <col min="14852" max="14852" width="65.42578125" style="8" customWidth="1"/>
    <col min="14853" max="14853" width="18.7109375" style="8" customWidth="1"/>
    <col min="14854" max="14855" width="16.7109375" style="8" customWidth="1"/>
    <col min="14856" max="14856" width="20.28515625" style="8" customWidth="1"/>
    <col min="14857" max="14858" width="14.7109375" style="8" customWidth="1"/>
    <col min="14859" max="14859" width="19.5703125" style="8" customWidth="1"/>
    <col min="14860" max="14861" width="18" style="8" customWidth="1"/>
    <col min="14862" max="14862" width="15.140625" style="8" customWidth="1"/>
    <col min="14863" max="14864" width="15.7109375" style="8" customWidth="1"/>
    <col min="14865" max="14865" width="16.140625" style="8" customWidth="1"/>
    <col min="14866" max="14866" width="16.5703125" style="8" customWidth="1"/>
    <col min="14867" max="14868" width="16.7109375" style="8" customWidth="1"/>
    <col min="14869" max="15105" width="9.140625" style="8"/>
    <col min="15106" max="15106" width="5.140625" style="8" customWidth="1"/>
    <col min="15107" max="15107" width="8.5703125" style="8" customWidth="1"/>
    <col min="15108" max="15108" width="65.42578125" style="8" customWidth="1"/>
    <col min="15109" max="15109" width="18.7109375" style="8" customWidth="1"/>
    <col min="15110" max="15111" width="16.7109375" style="8" customWidth="1"/>
    <col min="15112" max="15112" width="20.28515625" style="8" customWidth="1"/>
    <col min="15113" max="15114" width="14.7109375" style="8" customWidth="1"/>
    <col min="15115" max="15115" width="19.5703125" style="8" customWidth="1"/>
    <col min="15116" max="15117" width="18" style="8" customWidth="1"/>
    <col min="15118" max="15118" width="15.140625" style="8" customWidth="1"/>
    <col min="15119" max="15120" width="15.7109375" style="8" customWidth="1"/>
    <col min="15121" max="15121" width="16.140625" style="8" customWidth="1"/>
    <col min="15122" max="15122" width="16.5703125" style="8" customWidth="1"/>
    <col min="15123" max="15124" width="16.7109375" style="8" customWidth="1"/>
    <col min="15125" max="15361" width="9.140625" style="8"/>
    <col min="15362" max="15362" width="5.140625" style="8" customWidth="1"/>
    <col min="15363" max="15363" width="8.5703125" style="8" customWidth="1"/>
    <col min="15364" max="15364" width="65.42578125" style="8" customWidth="1"/>
    <col min="15365" max="15365" width="18.7109375" style="8" customWidth="1"/>
    <col min="15366" max="15367" width="16.7109375" style="8" customWidth="1"/>
    <col min="15368" max="15368" width="20.28515625" style="8" customWidth="1"/>
    <col min="15369" max="15370" width="14.7109375" style="8" customWidth="1"/>
    <col min="15371" max="15371" width="19.5703125" style="8" customWidth="1"/>
    <col min="15372" max="15373" width="18" style="8" customWidth="1"/>
    <col min="15374" max="15374" width="15.140625" style="8" customWidth="1"/>
    <col min="15375" max="15376" width="15.7109375" style="8" customWidth="1"/>
    <col min="15377" max="15377" width="16.140625" style="8" customWidth="1"/>
    <col min="15378" max="15378" width="16.5703125" style="8" customWidth="1"/>
    <col min="15379" max="15380" width="16.7109375" style="8" customWidth="1"/>
    <col min="15381" max="15617" width="9.140625" style="8"/>
    <col min="15618" max="15618" width="5.140625" style="8" customWidth="1"/>
    <col min="15619" max="15619" width="8.5703125" style="8" customWidth="1"/>
    <col min="15620" max="15620" width="65.42578125" style="8" customWidth="1"/>
    <col min="15621" max="15621" width="18.7109375" style="8" customWidth="1"/>
    <col min="15622" max="15623" width="16.7109375" style="8" customWidth="1"/>
    <col min="15624" max="15624" width="20.28515625" style="8" customWidth="1"/>
    <col min="15625" max="15626" width="14.7109375" style="8" customWidth="1"/>
    <col min="15627" max="15627" width="19.5703125" style="8" customWidth="1"/>
    <col min="15628" max="15629" width="18" style="8" customWidth="1"/>
    <col min="15630" max="15630" width="15.140625" style="8" customWidth="1"/>
    <col min="15631" max="15632" width="15.7109375" style="8" customWidth="1"/>
    <col min="15633" max="15633" width="16.140625" style="8" customWidth="1"/>
    <col min="15634" max="15634" width="16.5703125" style="8" customWidth="1"/>
    <col min="15635" max="15636" width="16.7109375" style="8" customWidth="1"/>
    <col min="15637" max="15873" width="9.140625" style="8"/>
    <col min="15874" max="15874" width="5.140625" style="8" customWidth="1"/>
    <col min="15875" max="15875" width="8.5703125" style="8" customWidth="1"/>
    <col min="15876" max="15876" width="65.42578125" style="8" customWidth="1"/>
    <col min="15877" max="15877" width="18.7109375" style="8" customWidth="1"/>
    <col min="15878" max="15879" width="16.7109375" style="8" customWidth="1"/>
    <col min="15880" max="15880" width="20.28515625" style="8" customWidth="1"/>
    <col min="15881" max="15882" width="14.7109375" style="8" customWidth="1"/>
    <col min="15883" max="15883" width="19.5703125" style="8" customWidth="1"/>
    <col min="15884" max="15885" width="18" style="8" customWidth="1"/>
    <col min="15886" max="15886" width="15.140625" style="8" customWidth="1"/>
    <col min="15887" max="15888" width="15.7109375" style="8" customWidth="1"/>
    <col min="15889" max="15889" width="16.140625" style="8" customWidth="1"/>
    <col min="15890" max="15890" width="16.5703125" style="8" customWidth="1"/>
    <col min="15891" max="15892" width="16.7109375" style="8" customWidth="1"/>
    <col min="15893" max="16129" width="9.140625" style="8"/>
    <col min="16130" max="16130" width="5.140625" style="8" customWidth="1"/>
    <col min="16131" max="16131" width="8.5703125" style="8" customWidth="1"/>
    <col min="16132" max="16132" width="65.42578125" style="8" customWidth="1"/>
    <col min="16133" max="16133" width="18.7109375" style="8" customWidth="1"/>
    <col min="16134" max="16135" width="16.7109375" style="8" customWidth="1"/>
    <col min="16136" max="16136" width="20.28515625" style="8" customWidth="1"/>
    <col min="16137" max="16138" width="14.7109375" style="8" customWidth="1"/>
    <col min="16139" max="16139" width="19.5703125" style="8" customWidth="1"/>
    <col min="16140" max="16141" width="18" style="8" customWidth="1"/>
    <col min="16142" max="16142" width="15.140625" style="8" customWidth="1"/>
    <col min="16143" max="16144" width="15.7109375" style="8" customWidth="1"/>
    <col min="16145" max="16145" width="16.140625" style="8" customWidth="1"/>
    <col min="16146" max="16146" width="16.5703125" style="8" customWidth="1"/>
    <col min="16147" max="16148" width="16.7109375" style="8" customWidth="1"/>
    <col min="16149" max="16384" width="9.14062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24" t="s">
        <v>0</v>
      </c>
      <c r="S1" s="425"/>
      <c r="T1" s="426"/>
    </row>
    <row r="2" spans="1:20" s="9" customFormat="1" ht="21" customHeight="1" thickTop="1">
      <c r="A2" s="444" t="s">
        <v>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</row>
    <row r="3" spans="1:20" s="17" customFormat="1" ht="20.25" customHeight="1" thickBot="1">
      <c r="A3" s="10" t="s">
        <v>2</v>
      </c>
      <c r="B3" s="11"/>
      <c r="C3" s="12"/>
      <c r="D3" s="13"/>
      <c r="E3" s="14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28" t="s">
        <v>5</v>
      </c>
      <c r="B7" s="430" t="s">
        <v>6</v>
      </c>
      <c r="C7" s="432" t="s">
        <v>7</v>
      </c>
      <c r="D7" s="434" t="s">
        <v>8</v>
      </c>
      <c r="E7" s="436" t="s">
        <v>9</v>
      </c>
      <c r="F7" s="438" t="s">
        <v>10</v>
      </c>
      <c r="G7" s="440" t="s">
        <v>11</v>
      </c>
      <c r="H7" s="442" t="s">
        <v>12</v>
      </c>
      <c r="I7" s="416" t="s">
        <v>13</v>
      </c>
      <c r="J7" s="416" t="s">
        <v>14</v>
      </c>
      <c r="K7" s="416" t="s">
        <v>15</v>
      </c>
      <c r="L7" s="416" t="s">
        <v>16</v>
      </c>
      <c r="M7" s="416" t="s">
        <v>17</v>
      </c>
      <c r="N7" s="416" t="s">
        <v>18</v>
      </c>
      <c r="O7" s="416" t="s">
        <v>19</v>
      </c>
      <c r="P7" s="416" t="s">
        <v>20</v>
      </c>
      <c r="Q7" s="420" t="s">
        <v>21</v>
      </c>
      <c r="R7" s="420" t="s">
        <v>22</v>
      </c>
      <c r="S7" s="422" t="s">
        <v>23</v>
      </c>
      <c r="T7" s="422" t="s">
        <v>24</v>
      </c>
    </row>
    <row r="8" spans="1:20" s="29" customFormat="1" ht="129" customHeight="1" thickBot="1">
      <c r="A8" s="429"/>
      <c r="B8" s="431"/>
      <c r="C8" s="433"/>
      <c r="D8" s="435"/>
      <c r="E8" s="437"/>
      <c r="F8" s="439"/>
      <c r="G8" s="441"/>
      <c r="H8" s="443"/>
      <c r="I8" s="417"/>
      <c r="J8" s="417"/>
      <c r="K8" s="417"/>
      <c r="L8" s="417"/>
      <c r="M8" s="417"/>
      <c r="N8" s="417"/>
      <c r="O8" s="417"/>
      <c r="P8" s="417"/>
      <c r="Q8" s="421"/>
      <c r="R8" s="421"/>
      <c r="S8" s="423"/>
      <c r="T8" s="423"/>
    </row>
    <row r="9" spans="1:20" s="29" customFormat="1" ht="17.25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05" t="s">
        <v>35</v>
      </c>
      <c r="R9" s="406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16.5" customHeight="1">
      <c r="A12" s="297"/>
      <c r="B12" s="298"/>
      <c r="C12" s="299" t="s">
        <v>394</v>
      </c>
      <c r="D12" s="67"/>
      <c r="E12" s="68"/>
      <c r="F12" s="69"/>
      <c r="G12" s="70"/>
      <c r="H12" s="71"/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0"/>
      <c r="T12" s="70"/>
    </row>
    <row r="13" spans="1:20" s="60" customFormat="1" ht="16.5" customHeight="1">
      <c r="A13" s="297"/>
      <c r="B13" s="298"/>
      <c r="C13" s="299"/>
      <c r="D13" s="67"/>
      <c r="E13" s="68">
        <f>F13+G13+H13+Q13+R13</f>
        <v>0</v>
      </c>
      <c r="F13" s="69"/>
      <c r="G13" s="70"/>
      <c r="H13" s="71">
        <f>SUM(I13:P13)</f>
        <v>0</v>
      </c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0"/>
      <c r="T13" s="70"/>
    </row>
    <row r="14" spans="1:20" s="60" customFormat="1" ht="16.5" customHeight="1">
      <c r="A14" s="297"/>
      <c r="B14" s="298"/>
      <c r="C14" s="299"/>
      <c r="D14" s="67"/>
      <c r="E14" s="68">
        <f t="shared" ref="E14:E20" si="0">F14+G14+H14+Q14+R14</f>
        <v>0</v>
      </c>
      <c r="F14" s="69"/>
      <c r="G14" s="70"/>
      <c r="H14" s="71">
        <f t="shared" ref="H14:H20" si="1">SUM(I14:P14)</f>
        <v>0</v>
      </c>
      <c r="I14" s="72"/>
      <c r="J14" s="72"/>
      <c r="K14" s="72"/>
      <c r="L14" s="72"/>
      <c r="M14" s="72"/>
      <c r="N14" s="72"/>
      <c r="O14" s="72"/>
      <c r="P14" s="72"/>
      <c r="Q14" s="73"/>
      <c r="R14" s="73"/>
      <c r="S14" s="70"/>
      <c r="T14" s="70"/>
    </row>
    <row r="15" spans="1:20" s="60" customFormat="1" ht="16.5" customHeight="1">
      <c r="A15" s="297"/>
      <c r="B15" s="298"/>
      <c r="C15" s="299"/>
      <c r="D15" s="67"/>
      <c r="E15" s="68">
        <f t="shared" si="0"/>
        <v>0</v>
      </c>
      <c r="F15" s="69"/>
      <c r="G15" s="70"/>
      <c r="H15" s="71">
        <f t="shared" si="1"/>
        <v>0</v>
      </c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0"/>
      <c r="T15" s="70"/>
    </row>
    <row r="16" spans="1:20" s="60" customFormat="1" ht="16.5" customHeight="1">
      <c r="A16" s="297"/>
      <c r="B16" s="298"/>
      <c r="C16" s="299"/>
      <c r="D16" s="67"/>
      <c r="E16" s="68">
        <f t="shared" si="0"/>
        <v>0</v>
      </c>
      <c r="F16" s="69"/>
      <c r="G16" s="70"/>
      <c r="H16" s="71">
        <f t="shared" si="1"/>
        <v>0</v>
      </c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0"/>
      <c r="T16" s="70"/>
    </row>
    <row r="17" spans="1:20" s="60" customFormat="1" ht="16.5" customHeight="1">
      <c r="A17" s="297"/>
      <c r="B17" s="298"/>
      <c r="C17" s="299"/>
      <c r="D17" s="67"/>
      <c r="E17" s="68">
        <f t="shared" si="0"/>
        <v>0</v>
      </c>
      <c r="F17" s="69"/>
      <c r="G17" s="70"/>
      <c r="H17" s="71">
        <f t="shared" si="1"/>
        <v>0</v>
      </c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0"/>
      <c r="T17" s="70"/>
    </row>
    <row r="18" spans="1:20" s="60" customFormat="1" ht="16.5" customHeight="1">
      <c r="A18" s="297"/>
      <c r="B18" s="298"/>
      <c r="C18" s="299"/>
      <c r="D18" s="67"/>
      <c r="E18" s="68">
        <f t="shared" si="0"/>
        <v>0</v>
      </c>
      <c r="F18" s="69"/>
      <c r="G18" s="70"/>
      <c r="H18" s="71">
        <f t="shared" si="1"/>
        <v>0</v>
      </c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0"/>
      <c r="T18" s="70"/>
    </row>
    <row r="19" spans="1:20" s="60" customFormat="1" ht="16.5" customHeight="1">
      <c r="A19" s="297"/>
      <c r="B19" s="298"/>
      <c r="C19" s="299"/>
      <c r="D19" s="67"/>
      <c r="E19" s="68">
        <f t="shared" si="0"/>
        <v>0</v>
      </c>
      <c r="F19" s="69"/>
      <c r="G19" s="70"/>
      <c r="H19" s="71">
        <f>SUM(I19:P19)</f>
        <v>0</v>
      </c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0"/>
      <c r="T19" s="70"/>
    </row>
    <row r="20" spans="1:20" s="60" customFormat="1" ht="16.5" customHeight="1">
      <c r="A20" s="297"/>
      <c r="B20" s="298"/>
      <c r="C20" s="299"/>
      <c r="D20" s="67"/>
      <c r="E20" s="68">
        <f t="shared" si="0"/>
        <v>0</v>
      </c>
      <c r="F20" s="69"/>
      <c r="G20" s="70"/>
      <c r="H20" s="71">
        <f t="shared" si="1"/>
        <v>0</v>
      </c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0"/>
      <c r="T20" s="70"/>
    </row>
    <row r="21" spans="1:20" s="60" customFormat="1" ht="16.5" customHeight="1">
      <c r="A21" s="297"/>
      <c r="B21" s="298"/>
      <c r="C21" s="299"/>
      <c r="D21" s="67"/>
      <c r="E21" s="68">
        <f>SUM(E13:E20)</f>
        <v>0</v>
      </c>
      <c r="F21" s="68">
        <f t="shared" ref="F21:R21" si="2">SUM(F13:F20)</f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ref="S21" si="3">SUM(S13:S20)</f>
        <v>0</v>
      </c>
      <c r="T21" s="68">
        <f t="shared" ref="T21" si="4">SUM(T13:T20)</f>
        <v>0</v>
      </c>
    </row>
    <row r="22" spans="1:20" s="60" customFormat="1" ht="16.5" customHeight="1">
      <c r="A22" s="297"/>
      <c r="B22" s="298"/>
      <c r="C22" s="299"/>
      <c r="D22" s="67"/>
      <c r="E22" s="68"/>
      <c r="F22" s="69"/>
      <c r="G22" s="70"/>
      <c r="H22" s="71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0"/>
      <c r="T22" s="70"/>
    </row>
    <row r="23" spans="1:20" s="60" customFormat="1" ht="16.5" customHeight="1">
      <c r="A23" s="297"/>
      <c r="B23" s="298"/>
      <c r="C23" s="299"/>
      <c r="D23" s="67"/>
      <c r="E23" s="68"/>
      <c r="F23" s="69"/>
      <c r="G23" s="70"/>
      <c r="H23" s="71"/>
      <c r="I23" s="72"/>
      <c r="J23" s="72"/>
      <c r="K23" s="72"/>
      <c r="L23" s="72"/>
      <c r="M23" s="72"/>
      <c r="N23" s="72"/>
      <c r="O23" s="72"/>
      <c r="P23" s="72"/>
      <c r="Q23" s="73"/>
      <c r="R23" s="73"/>
      <c r="S23" s="70"/>
      <c r="T23" s="70"/>
    </row>
    <row r="24" spans="1:20" s="60" customFormat="1" ht="16.5" customHeight="1">
      <c r="A24" s="297"/>
      <c r="B24" s="298"/>
      <c r="C24" s="299"/>
      <c r="D24" s="67"/>
      <c r="E24" s="68"/>
      <c r="F24" s="69"/>
      <c r="G24" s="70"/>
      <c r="H24" s="71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0"/>
      <c r="T24" s="70"/>
    </row>
    <row r="25" spans="1:20" s="60" customFormat="1" ht="16.5" customHeight="1">
      <c r="A25" s="297"/>
      <c r="B25" s="298"/>
      <c r="C25" s="299"/>
      <c r="D25" s="67"/>
      <c r="E25" s="68"/>
      <c r="F25" s="69"/>
      <c r="G25" s="70"/>
      <c r="H25" s="71"/>
      <c r="I25" s="72"/>
      <c r="J25" s="72"/>
      <c r="K25" s="72"/>
      <c r="L25" s="72"/>
      <c r="M25" s="72"/>
      <c r="N25" s="72"/>
      <c r="O25" s="72"/>
      <c r="P25" s="72"/>
      <c r="Q25" s="73"/>
      <c r="R25" s="73"/>
      <c r="S25" s="70"/>
      <c r="T25" s="70"/>
    </row>
    <row r="26" spans="1:20" s="60" customFormat="1" ht="16.5" customHeight="1">
      <c r="A26" s="297"/>
      <c r="B26" s="298"/>
      <c r="C26" s="299"/>
      <c r="D26" s="67"/>
      <c r="E26" s="68"/>
      <c r="F26" s="69"/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73"/>
      <c r="S26" s="70"/>
      <c r="T26" s="70"/>
    </row>
    <row r="27" spans="1:20" s="60" customFormat="1" ht="16.5" customHeight="1">
      <c r="A27" s="297"/>
      <c r="B27" s="298"/>
      <c r="C27" s="299"/>
      <c r="D27" s="67"/>
      <c r="E27" s="68"/>
      <c r="F27" s="69"/>
      <c r="G27" s="70"/>
      <c r="H27" s="71"/>
      <c r="I27" s="72"/>
      <c r="J27" s="72"/>
      <c r="K27" s="72"/>
      <c r="L27" s="72"/>
      <c r="M27" s="72"/>
      <c r="N27" s="72"/>
      <c r="O27" s="72"/>
      <c r="P27" s="72"/>
      <c r="Q27" s="73"/>
      <c r="R27" s="73"/>
      <c r="S27" s="70"/>
      <c r="T27" s="70"/>
    </row>
    <row r="28" spans="1:20" s="60" customFormat="1" ht="16.5" customHeight="1">
      <c r="A28" s="297"/>
      <c r="B28" s="298"/>
      <c r="C28" s="299"/>
      <c r="D28" s="67"/>
      <c r="E28" s="68"/>
      <c r="F28" s="69"/>
      <c r="G28" s="70"/>
      <c r="H28" s="71"/>
      <c r="I28" s="72"/>
      <c r="J28" s="72"/>
      <c r="K28" s="72"/>
      <c r="L28" s="72"/>
      <c r="M28" s="72"/>
      <c r="N28" s="72"/>
      <c r="O28" s="72"/>
      <c r="P28" s="72"/>
      <c r="Q28" s="73"/>
      <c r="R28" s="73"/>
      <c r="S28" s="70"/>
      <c r="T28" s="70"/>
    </row>
    <row r="29" spans="1:20" s="60" customFormat="1" ht="16.5" customHeight="1">
      <c r="A29" s="297"/>
      <c r="B29" s="298"/>
      <c r="C29" s="299"/>
      <c r="D29" s="67"/>
      <c r="E29" s="68"/>
      <c r="F29" s="69"/>
      <c r="G29" s="70"/>
      <c r="H29" s="71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0"/>
      <c r="T29" s="70"/>
    </row>
    <row r="30" spans="1:20" s="60" customFormat="1" ht="16.5" customHeight="1">
      <c r="A30" s="297"/>
      <c r="B30" s="298"/>
      <c r="C30" s="299"/>
      <c r="D30" s="67"/>
      <c r="E30" s="68"/>
      <c r="F30" s="69"/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3"/>
      <c r="R30" s="73"/>
      <c r="S30" s="70"/>
      <c r="T30" s="70"/>
    </row>
    <row r="31" spans="1:20" s="60" customFormat="1" ht="16.5" customHeight="1">
      <c r="A31" s="297"/>
      <c r="B31" s="298"/>
      <c r="C31" s="299"/>
      <c r="D31" s="67"/>
      <c r="E31" s="68"/>
      <c r="F31" s="69"/>
      <c r="G31" s="70"/>
      <c r="H31" s="71"/>
      <c r="I31" s="72"/>
      <c r="J31" s="72"/>
      <c r="K31" s="72"/>
      <c r="L31" s="72"/>
      <c r="M31" s="72"/>
      <c r="N31" s="72"/>
      <c r="O31" s="72"/>
      <c r="P31" s="72"/>
      <c r="Q31" s="73"/>
      <c r="R31" s="73"/>
      <c r="S31" s="70"/>
      <c r="T31" s="70"/>
    </row>
    <row r="32" spans="1:20" s="60" customFormat="1" ht="16.5" customHeight="1">
      <c r="A32" s="297"/>
      <c r="B32" s="298"/>
      <c r="C32" s="299"/>
      <c r="D32" s="67"/>
      <c r="E32" s="68"/>
      <c r="F32" s="69"/>
      <c r="G32" s="70"/>
      <c r="H32" s="71"/>
      <c r="I32" s="72"/>
      <c r="J32" s="72"/>
      <c r="K32" s="72"/>
      <c r="L32" s="72"/>
      <c r="M32" s="72"/>
      <c r="N32" s="72"/>
      <c r="O32" s="72"/>
      <c r="P32" s="72"/>
      <c r="Q32" s="73"/>
      <c r="R32" s="73"/>
      <c r="S32" s="70"/>
      <c r="T32" s="70"/>
    </row>
    <row r="33" spans="1:20" s="60" customFormat="1" ht="16.5" customHeight="1">
      <c r="A33" s="297"/>
      <c r="B33" s="298"/>
      <c r="C33" s="299"/>
      <c r="D33" s="67"/>
      <c r="E33" s="68"/>
      <c r="F33" s="69"/>
      <c r="G33" s="70"/>
      <c r="H33" s="71"/>
      <c r="I33" s="72"/>
      <c r="J33" s="72"/>
      <c r="K33" s="72"/>
      <c r="L33" s="72"/>
      <c r="M33" s="72"/>
      <c r="N33" s="72"/>
      <c r="O33" s="72"/>
      <c r="P33" s="72"/>
      <c r="Q33" s="73"/>
      <c r="R33" s="73"/>
      <c r="S33" s="70"/>
      <c r="T33" s="70"/>
    </row>
    <row r="34" spans="1:20" s="60" customFormat="1" ht="16.5" customHeight="1">
      <c r="A34" s="297"/>
      <c r="B34" s="298"/>
      <c r="C34" s="299"/>
      <c r="D34" s="67"/>
      <c r="E34" s="68"/>
      <c r="F34" s="69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3"/>
      <c r="R34" s="73"/>
      <c r="S34" s="70"/>
      <c r="T34" s="70"/>
    </row>
    <row r="35" spans="1:20" s="60" customFormat="1" ht="16.5" customHeight="1">
      <c r="A35" s="297"/>
      <c r="B35" s="298"/>
      <c r="C35" s="299"/>
      <c r="D35" s="67"/>
      <c r="E35" s="68"/>
      <c r="F35" s="69"/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3"/>
      <c r="R35" s="73"/>
      <c r="S35" s="70"/>
      <c r="T35" s="70"/>
    </row>
    <row r="36" spans="1:20" s="60" customFormat="1" ht="16.5" customHeight="1">
      <c r="A36" s="297"/>
      <c r="B36" s="298"/>
      <c r="C36" s="299"/>
      <c r="D36" s="67"/>
      <c r="E36" s="68"/>
      <c r="F36" s="69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3"/>
      <c r="R36" s="73"/>
      <c r="S36" s="70"/>
      <c r="T36" s="70"/>
    </row>
    <row r="37" spans="1:20" s="60" customFormat="1" ht="16.5" customHeight="1">
      <c r="A37" s="297"/>
      <c r="B37" s="298"/>
      <c r="C37" s="299"/>
      <c r="D37" s="67"/>
      <c r="E37" s="68"/>
      <c r="F37" s="69"/>
      <c r="G37" s="70"/>
      <c r="H37" s="71"/>
      <c r="I37" s="72"/>
      <c r="J37" s="72"/>
      <c r="K37" s="72"/>
      <c r="L37" s="72"/>
      <c r="M37" s="72"/>
      <c r="N37" s="72"/>
      <c r="O37" s="72"/>
      <c r="P37" s="72"/>
      <c r="Q37" s="73"/>
      <c r="R37" s="73"/>
      <c r="S37" s="70"/>
      <c r="T37" s="70"/>
    </row>
    <row r="38" spans="1:20" s="60" customFormat="1" ht="16.5" customHeight="1">
      <c r="A38" s="297"/>
      <c r="B38" s="298"/>
      <c r="C38" s="299"/>
      <c r="D38" s="67"/>
      <c r="E38" s="68"/>
      <c r="F38" s="69"/>
      <c r="G38" s="70"/>
      <c r="H38" s="71"/>
      <c r="I38" s="72"/>
      <c r="J38" s="72"/>
      <c r="K38" s="72"/>
      <c r="L38" s="72"/>
      <c r="M38" s="72"/>
      <c r="N38" s="72"/>
      <c r="O38" s="72"/>
      <c r="P38" s="72"/>
      <c r="Q38" s="73"/>
      <c r="R38" s="73"/>
      <c r="S38" s="70"/>
      <c r="T38" s="70"/>
    </row>
    <row r="39" spans="1:20" s="60" customFormat="1" ht="16.5" customHeight="1">
      <c r="A39" s="297"/>
      <c r="B39" s="298"/>
      <c r="C39" s="299"/>
      <c r="D39" s="67"/>
      <c r="E39" s="68"/>
      <c r="F39" s="69"/>
      <c r="G39" s="70"/>
      <c r="H39" s="71"/>
      <c r="I39" s="72"/>
      <c r="J39" s="72"/>
      <c r="K39" s="72"/>
      <c r="L39" s="72"/>
      <c r="M39" s="72"/>
      <c r="N39" s="72"/>
      <c r="O39" s="72"/>
      <c r="P39" s="72"/>
      <c r="Q39" s="73"/>
      <c r="R39" s="73"/>
      <c r="S39" s="70"/>
      <c r="T39" s="70"/>
    </row>
    <row r="40" spans="1:20" s="60" customFormat="1" ht="16.5" customHeight="1">
      <c r="A40" s="297"/>
      <c r="B40" s="298"/>
      <c r="C40" s="299"/>
      <c r="D40" s="67"/>
      <c r="E40" s="68"/>
      <c r="F40" s="69"/>
      <c r="G40" s="70"/>
      <c r="H40" s="71"/>
      <c r="I40" s="72"/>
      <c r="J40" s="72"/>
      <c r="K40" s="72"/>
      <c r="L40" s="72"/>
      <c r="M40" s="72"/>
      <c r="N40" s="72"/>
      <c r="O40" s="72"/>
      <c r="P40" s="72"/>
      <c r="Q40" s="73"/>
      <c r="R40" s="73"/>
      <c r="S40" s="70"/>
      <c r="T40" s="70"/>
    </row>
    <row r="41" spans="1:20" s="60" customFormat="1" ht="16.5" customHeight="1">
      <c r="A41" s="297"/>
      <c r="B41" s="298"/>
      <c r="C41" s="299"/>
      <c r="D41" s="67"/>
      <c r="E41" s="68"/>
      <c r="F41" s="69"/>
      <c r="G41" s="70"/>
      <c r="H41" s="71"/>
      <c r="I41" s="72"/>
      <c r="J41" s="72"/>
      <c r="K41" s="72"/>
      <c r="L41" s="72"/>
      <c r="M41" s="72"/>
      <c r="N41" s="72"/>
      <c r="O41" s="72"/>
      <c r="P41" s="72"/>
      <c r="Q41" s="73"/>
      <c r="R41" s="73"/>
      <c r="S41" s="70"/>
      <c r="T41" s="70"/>
    </row>
    <row r="42" spans="1:20" s="60" customFormat="1" ht="16.5" customHeight="1">
      <c r="A42" s="297"/>
      <c r="B42" s="298"/>
      <c r="C42" s="299"/>
      <c r="D42" s="67"/>
      <c r="E42" s="68"/>
      <c r="F42" s="69"/>
      <c r="G42" s="70"/>
      <c r="H42" s="71"/>
      <c r="I42" s="72"/>
      <c r="J42" s="72"/>
      <c r="K42" s="72"/>
      <c r="L42" s="72"/>
      <c r="M42" s="72"/>
      <c r="N42" s="72"/>
      <c r="O42" s="72"/>
      <c r="P42" s="72"/>
      <c r="Q42" s="73"/>
      <c r="R42" s="73"/>
      <c r="S42" s="70"/>
      <c r="T42" s="70"/>
    </row>
    <row r="43" spans="1:20" s="60" customFormat="1" ht="16.5" customHeight="1">
      <c r="A43" s="297"/>
      <c r="B43" s="298"/>
      <c r="C43" s="299"/>
      <c r="D43" s="67"/>
      <c r="E43" s="68"/>
      <c r="F43" s="69"/>
      <c r="G43" s="70"/>
      <c r="H43" s="71"/>
      <c r="I43" s="72"/>
      <c r="J43" s="72"/>
      <c r="K43" s="72"/>
      <c r="L43" s="72"/>
      <c r="M43" s="72"/>
      <c r="N43" s="72"/>
      <c r="O43" s="72"/>
      <c r="P43" s="72"/>
      <c r="Q43" s="73"/>
      <c r="R43" s="73"/>
      <c r="S43" s="70"/>
      <c r="T43" s="70"/>
    </row>
    <row r="44" spans="1:20" s="60" customFormat="1" ht="16.5" customHeight="1">
      <c r="A44" s="297"/>
      <c r="B44" s="298"/>
      <c r="C44" s="299"/>
      <c r="D44" s="67"/>
      <c r="E44" s="68"/>
      <c r="F44" s="69"/>
      <c r="G44" s="70"/>
      <c r="H44" s="71"/>
      <c r="I44" s="72"/>
      <c r="J44" s="72"/>
      <c r="K44" s="72"/>
      <c r="L44" s="72"/>
      <c r="M44" s="72"/>
      <c r="N44" s="72"/>
      <c r="O44" s="72"/>
      <c r="P44" s="72"/>
      <c r="Q44" s="73"/>
      <c r="R44" s="73"/>
      <c r="S44" s="70"/>
      <c r="T44" s="70"/>
    </row>
    <row r="45" spans="1:20" s="60" customFormat="1" ht="16.5" customHeight="1">
      <c r="A45" s="297"/>
      <c r="B45" s="298"/>
      <c r="C45" s="299"/>
      <c r="D45" s="67"/>
      <c r="E45" s="68"/>
      <c r="F45" s="69"/>
      <c r="G45" s="70"/>
      <c r="H45" s="71"/>
      <c r="I45" s="72"/>
      <c r="J45" s="72"/>
      <c r="K45" s="72"/>
      <c r="L45" s="72"/>
      <c r="M45" s="72"/>
      <c r="N45" s="72"/>
      <c r="O45" s="72"/>
      <c r="P45" s="72"/>
      <c r="Q45" s="73"/>
      <c r="R45" s="73"/>
      <c r="S45" s="70"/>
      <c r="T45" s="70"/>
    </row>
    <row r="46" spans="1:20" s="60" customFormat="1" ht="16.5" customHeight="1">
      <c r="A46" s="297"/>
      <c r="B46" s="298"/>
      <c r="C46" s="299"/>
      <c r="D46" s="67"/>
      <c r="E46" s="68"/>
      <c r="F46" s="69"/>
      <c r="G46" s="70"/>
      <c r="H46" s="71"/>
      <c r="I46" s="72"/>
      <c r="J46" s="72"/>
      <c r="K46" s="72"/>
      <c r="L46" s="72"/>
      <c r="M46" s="72"/>
      <c r="N46" s="72"/>
      <c r="O46" s="72"/>
      <c r="P46" s="72"/>
      <c r="Q46" s="73"/>
      <c r="R46" s="73"/>
      <c r="S46" s="70"/>
      <c r="T46" s="70"/>
    </row>
    <row r="47" spans="1:20" s="60" customFormat="1" ht="16.5" customHeight="1">
      <c r="A47" s="297"/>
      <c r="B47" s="298"/>
      <c r="C47" s="299"/>
      <c r="D47" s="67"/>
      <c r="E47" s="68"/>
      <c r="F47" s="69"/>
      <c r="G47" s="70"/>
      <c r="H47" s="71"/>
      <c r="I47" s="72"/>
      <c r="J47" s="72"/>
      <c r="K47" s="72"/>
      <c r="L47" s="72"/>
      <c r="M47" s="72"/>
      <c r="N47" s="72"/>
      <c r="O47" s="72"/>
      <c r="P47" s="72"/>
      <c r="Q47" s="73"/>
      <c r="R47" s="73"/>
      <c r="S47" s="70"/>
      <c r="T47" s="70"/>
    </row>
    <row r="48" spans="1:20" s="60" customFormat="1" ht="16.5" customHeight="1">
      <c r="A48" s="297"/>
      <c r="B48" s="298"/>
      <c r="C48" s="299"/>
      <c r="D48" s="67"/>
      <c r="E48" s="68"/>
      <c r="F48" s="69"/>
      <c r="G48" s="70"/>
      <c r="H48" s="71"/>
      <c r="I48" s="72"/>
      <c r="J48" s="72"/>
      <c r="K48" s="72"/>
      <c r="L48" s="72"/>
      <c r="M48" s="72"/>
      <c r="N48" s="72"/>
      <c r="O48" s="72"/>
      <c r="P48" s="72"/>
      <c r="Q48" s="73"/>
      <c r="R48" s="73"/>
      <c r="S48" s="70"/>
      <c r="T48" s="70"/>
    </row>
    <row r="49" spans="1:20" s="60" customFormat="1" ht="16.5" customHeight="1">
      <c r="A49" s="297"/>
      <c r="B49" s="298"/>
      <c r="C49" s="299"/>
      <c r="D49" s="67"/>
      <c r="E49" s="68"/>
      <c r="F49" s="69"/>
      <c r="G49" s="70"/>
      <c r="H49" s="71"/>
      <c r="I49" s="72"/>
      <c r="J49" s="72"/>
      <c r="K49" s="72"/>
      <c r="L49" s="72"/>
      <c r="M49" s="72"/>
      <c r="N49" s="72"/>
      <c r="O49" s="72"/>
      <c r="P49" s="72"/>
      <c r="Q49" s="73"/>
      <c r="R49" s="73"/>
      <c r="S49" s="70"/>
      <c r="T49" s="70"/>
    </row>
    <row r="50" spans="1:20" s="60" customFormat="1" ht="16.5" customHeight="1">
      <c r="A50" s="297"/>
      <c r="B50" s="298"/>
      <c r="C50" s="299"/>
      <c r="D50" s="67"/>
      <c r="E50" s="68"/>
      <c r="F50" s="69"/>
      <c r="G50" s="70"/>
      <c r="H50" s="71"/>
      <c r="I50" s="72"/>
      <c r="J50" s="72"/>
      <c r="K50" s="72"/>
      <c r="L50" s="72"/>
      <c r="M50" s="72"/>
      <c r="N50" s="72"/>
      <c r="O50" s="72"/>
      <c r="P50" s="72"/>
      <c r="Q50" s="73"/>
      <c r="R50" s="73"/>
      <c r="S50" s="70"/>
      <c r="T50" s="70"/>
    </row>
    <row r="51" spans="1:20" s="60" customFormat="1" ht="16.5" customHeight="1">
      <c r="A51" s="297"/>
      <c r="B51" s="298"/>
      <c r="C51" s="299"/>
      <c r="D51" s="67"/>
      <c r="E51" s="68"/>
      <c r="F51" s="69"/>
      <c r="G51" s="70"/>
      <c r="H51" s="71"/>
      <c r="I51" s="72"/>
      <c r="J51" s="72"/>
      <c r="K51" s="72"/>
      <c r="L51" s="72"/>
      <c r="M51" s="72"/>
      <c r="N51" s="72"/>
      <c r="O51" s="72"/>
      <c r="P51" s="72"/>
      <c r="Q51" s="73"/>
      <c r="R51" s="73"/>
      <c r="S51" s="70"/>
      <c r="T51" s="70"/>
    </row>
    <row r="52" spans="1:20" s="60" customFormat="1" ht="16.5" customHeight="1">
      <c r="A52" s="297"/>
      <c r="B52" s="298"/>
      <c r="C52" s="299"/>
      <c r="D52" s="67"/>
      <c r="E52" s="68"/>
      <c r="F52" s="69"/>
      <c r="G52" s="70"/>
      <c r="H52" s="71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0"/>
      <c r="T52" s="70"/>
    </row>
    <row r="53" spans="1:20" s="60" customFormat="1" ht="16.5" customHeight="1">
      <c r="A53" s="297"/>
      <c r="B53" s="298"/>
      <c r="C53" s="299"/>
      <c r="D53" s="67"/>
      <c r="E53" s="68"/>
      <c r="F53" s="6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0"/>
      <c r="T53" s="70"/>
    </row>
    <row r="54" spans="1:20" s="60" customFormat="1" ht="16.5" customHeight="1">
      <c r="A54" s="297"/>
      <c r="B54" s="298"/>
      <c r="C54" s="299"/>
      <c r="D54" s="67"/>
      <c r="E54" s="68"/>
      <c r="F54" s="69"/>
      <c r="G54" s="70"/>
      <c r="H54" s="71"/>
      <c r="I54" s="72"/>
      <c r="J54" s="72"/>
      <c r="K54" s="72"/>
      <c r="L54" s="72"/>
      <c r="M54" s="72"/>
      <c r="N54" s="72"/>
      <c r="O54" s="72"/>
      <c r="P54" s="72"/>
      <c r="Q54" s="73"/>
      <c r="R54" s="73"/>
      <c r="S54" s="70"/>
      <c r="T54" s="70"/>
    </row>
    <row r="55" spans="1:20" s="60" customFormat="1" ht="16.5" customHeight="1">
      <c r="A55" s="297"/>
      <c r="B55" s="298"/>
      <c r="C55" s="299"/>
      <c r="D55" s="67"/>
      <c r="E55" s="68"/>
      <c r="F55" s="69"/>
      <c r="G55" s="70"/>
      <c r="H55" s="71"/>
      <c r="I55" s="72"/>
      <c r="J55" s="72"/>
      <c r="K55" s="72"/>
      <c r="L55" s="72"/>
      <c r="M55" s="72"/>
      <c r="N55" s="72"/>
      <c r="O55" s="72"/>
      <c r="P55" s="72"/>
      <c r="Q55" s="73"/>
      <c r="R55" s="73"/>
      <c r="S55" s="70"/>
      <c r="T55" s="70"/>
    </row>
    <row r="56" spans="1:20" s="60" customFormat="1" ht="16.5" customHeight="1">
      <c r="A56" s="297"/>
      <c r="B56" s="298"/>
      <c r="C56" s="299"/>
      <c r="D56" s="67"/>
      <c r="E56" s="68"/>
      <c r="F56" s="69"/>
      <c r="G56" s="70"/>
      <c r="H56" s="71"/>
      <c r="I56" s="72"/>
      <c r="J56" s="72"/>
      <c r="K56" s="72"/>
      <c r="L56" s="72"/>
      <c r="M56" s="72"/>
      <c r="N56" s="72"/>
      <c r="O56" s="72"/>
      <c r="P56" s="72"/>
      <c r="Q56" s="73"/>
      <c r="R56" s="73"/>
      <c r="S56" s="70"/>
      <c r="T56" s="70"/>
    </row>
    <row r="57" spans="1:20" s="60" customFormat="1" ht="16.5" customHeight="1">
      <c r="A57" s="297"/>
      <c r="B57" s="298"/>
      <c r="C57" s="299"/>
      <c r="D57" s="67"/>
      <c r="E57" s="68"/>
      <c r="F57" s="69"/>
      <c r="G57" s="70"/>
      <c r="H57" s="71"/>
      <c r="I57" s="72"/>
      <c r="J57" s="72"/>
      <c r="K57" s="72"/>
      <c r="L57" s="72"/>
      <c r="M57" s="72"/>
      <c r="N57" s="72"/>
      <c r="O57" s="72"/>
      <c r="P57" s="72"/>
      <c r="Q57" s="73"/>
      <c r="R57" s="73"/>
      <c r="S57" s="70"/>
      <c r="T57" s="70"/>
    </row>
    <row r="58" spans="1:20" s="60" customFormat="1" ht="16.5" customHeight="1">
      <c r="A58" s="297"/>
      <c r="B58" s="298"/>
      <c r="C58" s="299"/>
      <c r="D58" s="67"/>
      <c r="E58" s="68"/>
      <c r="F58" s="69"/>
      <c r="G58" s="70"/>
      <c r="H58" s="71"/>
      <c r="I58" s="72"/>
      <c r="J58" s="72"/>
      <c r="K58" s="72"/>
      <c r="L58" s="72"/>
      <c r="M58" s="72"/>
      <c r="N58" s="72"/>
      <c r="O58" s="72"/>
      <c r="P58" s="72"/>
      <c r="Q58" s="73"/>
      <c r="R58" s="73"/>
      <c r="S58" s="70"/>
      <c r="T58" s="70"/>
    </row>
    <row r="59" spans="1:20" s="60" customFormat="1" ht="16.5" customHeight="1">
      <c r="A59" s="297"/>
      <c r="B59" s="298"/>
      <c r="C59" s="299"/>
      <c r="D59" s="67"/>
      <c r="E59" s="68"/>
      <c r="F59" s="69"/>
      <c r="G59" s="70"/>
      <c r="H59" s="71"/>
      <c r="I59" s="72"/>
      <c r="J59" s="72"/>
      <c r="K59" s="72"/>
      <c r="L59" s="72"/>
      <c r="M59" s="72"/>
      <c r="N59" s="72"/>
      <c r="O59" s="72"/>
      <c r="P59" s="72"/>
      <c r="Q59" s="73"/>
      <c r="R59" s="73"/>
      <c r="S59" s="70"/>
      <c r="T59" s="70"/>
    </row>
    <row r="60" spans="1:20" s="28" customFormat="1">
      <c r="A60" s="211"/>
      <c r="B60" s="212"/>
      <c r="C60" s="213"/>
      <c r="D60" s="214"/>
      <c r="E60" s="215"/>
      <c r="F60" s="214"/>
      <c r="G60" s="214"/>
      <c r="H60" s="215"/>
      <c r="I60" s="216"/>
      <c r="J60" s="216"/>
      <c r="K60" s="216"/>
      <c r="L60" s="216"/>
      <c r="M60" s="216"/>
      <c r="N60" s="216"/>
      <c r="O60" s="216"/>
      <c r="P60" s="216"/>
      <c r="Q60" s="217"/>
      <c r="R60" s="217"/>
      <c r="S60" s="214"/>
      <c r="T60" s="214"/>
    </row>
    <row r="61" spans="1:20" s="28" customFormat="1">
      <c r="A61" s="211"/>
      <c r="B61" s="212"/>
      <c r="C61" s="213"/>
      <c r="D61" s="214"/>
      <c r="E61" s="215"/>
      <c r="F61" s="214"/>
      <c r="G61" s="214"/>
      <c r="H61" s="215"/>
      <c r="I61" s="216"/>
      <c r="J61" s="216"/>
      <c r="K61" s="216"/>
      <c r="L61" s="216"/>
      <c r="M61" s="216"/>
      <c r="N61" s="216"/>
      <c r="O61" s="216"/>
      <c r="P61" s="216"/>
      <c r="Q61" s="217"/>
      <c r="R61" s="217"/>
      <c r="S61" s="214"/>
      <c r="T61" s="214"/>
    </row>
    <row r="62" spans="1:20" s="28" customFormat="1">
      <c r="A62" s="211"/>
      <c r="B62" s="212"/>
      <c r="C62" s="213"/>
      <c r="D62" s="214"/>
      <c r="E62" s="215"/>
      <c r="F62" s="214"/>
      <c r="G62" s="214"/>
      <c r="H62" s="215"/>
      <c r="I62" s="216"/>
      <c r="J62" s="216"/>
      <c r="K62" s="216"/>
      <c r="L62" s="216"/>
      <c r="M62" s="216"/>
      <c r="N62" s="216"/>
      <c r="O62" s="216"/>
      <c r="P62" s="216"/>
      <c r="Q62" s="217"/>
      <c r="R62" s="217"/>
      <c r="S62" s="214"/>
      <c r="T62" s="214"/>
    </row>
    <row r="63" spans="1:20" s="28" customFormat="1">
      <c r="A63" s="211"/>
      <c r="B63" s="212"/>
      <c r="C63" s="213"/>
      <c r="D63" s="214"/>
      <c r="E63" s="215"/>
      <c r="F63" s="214"/>
      <c r="G63" s="214"/>
      <c r="H63" s="215"/>
      <c r="I63" s="216"/>
      <c r="J63" s="216"/>
      <c r="K63" s="216"/>
      <c r="L63" s="216"/>
      <c r="M63" s="216"/>
      <c r="N63" s="216"/>
      <c r="O63" s="216"/>
      <c r="P63" s="216"/>
      <c r="Q63" s="217"/>
      <c r="R63" s="217"/>
      <c r="S63" s="214"/>
      <c r="T63" s="214"/>
    </row>
    <row r="64" spans="1:20" s="28" customFormat="1">
      <c r="A64" s="211"/>
      <c r="B64" s="212"/>
      <c r="C64" s="213"/>
      <c r="D64" s="214"/>
      <c r="E64" s="215"/>
      <c r="F64" s="214"/>
      <c r="G64" s="214"/>
      <c r="H64" s="215"/>
      <c r="I64" s="216"/>
      <c r="J64" s="216"/>
      <c r="K64" s="216"/>
      <c r="L64" s="216"/>
      <c r="M64" s="216"/>
      <c r="N64" s="216"/>
      <c r="O64" s="216"/>
      <c r="P64" s="216"/>
      <c r="Q64" s="217"/>
      <c r="R64" s="217"/>
      <c r="S64" s="214"/>
      <c r="T64" s="214"/>
    </row>
    <row r="65" spans="1:20" s="28" customFormat="1">
      <c r="A65" s="211"/>
      <c r="B65" s="212"/>
      <c r="C65" s="213"/>
      <c r="D65" s="214"/>
      <c r="E65" s="215"/>
      <c r="F65" s="214"/>
      <c r="G65" s="214"/>
      <c r="H65" s="215"/>
      <c r="I65" s="216"/>
      <c r="J65" s="216"/>
      <c r="K65" s="216"/>
      <c r="L65" s="216"/>
      <c r="M65" s="216"/>
      <c r="N65" s="216"/>
      <c r="O65" s="216"/>
      <c r="P65" s="216"/>
      <c r="Q65" s="217"/>
      <c r="R65" s="217"/>
      <c r="S65" s="214"/>
      <c r="T65" s="214"/>
    </row>
    <row r="66" spans="1:20" s="28" customFormat="1">
      <c r="A66" s="211"/>
      <c r="B66" s="212"/>
      <c r="C66" s="213"/>
      <c r="D66" s="214"/>
      <c r="E66" s="215"/>
      <c r="F66" s="214"/>
      <c r="G66" s="214"/>
      <c r="H66" s="215"/>
      <c r="I66" s="216"/>
      <c r="J66" s="216"/>
      <c r="K66" s="216"/>
      <c r="L66" s="216"/>
      <c r="M66" s="216"/>
      <c r="N66" s="216"/>
      <c r="O66" s="216"/>
      <c r="P66" s="216"/>
      <c r="Q66" s="217"/>
      <c r="R66" s="217"/>
      <c r="S66" s="214"/>
      <c r="T66" s="214"/>
    </row>
    <row r="67" spans="1:20" s="28" customFormat="1">
      <c r="A67" s="211"/>
      <c r="B67" s="212"/>
      <c r="C67" s="213"/>
      <c r="D67" s="214"/>
      <c r="E67" s="215"/>
      <c r="F67" s="214"/>
      <c r="G67" s="214"/>
      <c r="H67" s="215"/>
      <c r="I67" s="216"/>
      <c r="J67" s="216"/>
      <c r="K67" s="216"/>
      <c r="L67" s="216"/>
      <c r="M67" s="216"/>
      <c r="N67" s="216"/>
      <c r="O67" s="216"/>
      <c r="P67" s="216"/>
      <c r="Q67" s="217"/>
      <c r="R67" s="217"/>
      <c r="S67" s="214"/>
      <c r="T67" s="214"/>
    </row>
    <row r="68" spans="1:20" s="28" customFormat="1">
      <c r="A68" s="211"/>
      <c r="B68" s="212"/>
      <c r="C68" s="213"/>
      <c r="D68" s="214"/>
      <c r="E68" s="215"/>
      <c r="F68" s="214"/>
      <c r="G68" s="214"/>
      <c r="H68" s="215"/>
      <c r="I68" s="216"/>
      <c r="J68" s="216"/>
      <c r="K68" s="216"/>
      <c r="L68" s="216"/>
      <c r="M68" s="216"/>
      <c r="N68" s="216"/>
      <c r="O68" s="216"/>
      <c r="P68" s="216"/>
      <c r="Q68" s="217"/>
      <c r="R68" s="217"/>
      <c r="S68" s="214"/>
      <c r="T68" s="214"/>
    </row>
    <row r="69" spans="1:20" s="28" customFormat="1">
      <c r="A69" s="211"/>
      <c r="B69" s="212"/>
      <c r="C69" s="213"/>
      <c r="D69" s="214"/>
      <c r="E69" s="215"/>
      <c r="F69" s="214"/>
      <c r="G69" s="214"/>
      <c r="H69" s="215"/>
      <c r="I69" s="216"/>
      <c r="J69" s="216"/>
      <c r="K69" s="216"/>
      <c r="L69" s="216"/>
      <c r="M69" s="216"/>
      <c r="N69" s="216"/>
      <c r="O69" s="216"/>
      <c r="P69" s="216"/>
      <c r="Q69" s="217"/>
      <c r="R69" s="217"/>
      <c r="S69" s="214"/>
      <c r="T69" s="214"/>
    </row>
    <row r="70" spans="1:20" s="28" customFormat="1">
      <c r="A70" s="211"/>
      <c r="B70" s="212"/>
      <c r="C70" s="213"/>
      <c r="D70" s="214"/>
      <c r="E70" s="215"/>
      <c r="F70" s="214"/>
      <c r="G70" s="214"/>
      <c r="H70" s="215"/>
      <c r="I70" s="216"/>
      <c r="J70" s="216"/>
      <c r="K70" s="216"/>
      <c r="L70" s="216"/>
      <c r="M70" s="216"/>
      <c r="N70" s="216"/>
      <c r="O70" s="216"/>
      <c r="P70" s="216"/>
      <c r="Q70" s="217"/>
      <c r="R70" s="217"/>
      <c r="S70" s="214"/>
      <c r="T70" s="214"/>
    </row>
    <row r="71" spans="1:20" s="28" customFormat="1">
      <c r="A71" s="211"/>
      <c r="B71" s="212"/>
      <c r="C71" s="213"/>
      <c r="D71" s="214"/>
      <c r="E71" s="215"/>
      <c r="F71" s="214"/>
      <c r="G71" s="214"/>
      <c r="H71" s="215"/>
      <c r="I71" s="216"/>
      <c r="J71" s="216"/>
      <c r="K71" s="216"/>
      <c r="L71" s="216"/>
      <c r="M71" s="216"/>
      <c r="N71" s="216"/>
      <c r="O71" s="216"/>
      <c r="P71" s="216"/>
      <c r="Q71" s="217"/>
      <c r="R71" s="217"/>
      <c r="S71" s="214"/>
      <c r="T71" s="214"/>
    </row>
    <row r="72" spans="1:20" s="28" customFormat="1">
      <c r="A72" s="211"/>
      <c r="B72" s="212"/>
      <c r="C72" s="213"/>
      <c r="D72" s="214"/>
      <c r="E72" s="215"/>
      <c r="F72" s="214"/>
      <c r="G72" s="214"/>
      <c r="H72" s="215"/>
      <c r="I72" s="216"/>
      <c r="J72" s="216"/>
      <c r="K72" s="216"/>
      <c r="L72" s="216"/>
      <c r="M72" s="216"/>
      <c r="N72" s="216"/>
      <c r="O72" s="216"/>
      <c r="P72" s="216"/>
      <c r="Q72" s="217"/>
      <c r="R72" s="217"/>
      <c r="S72" s="214"/>
      <c r="T72" s="214"/>
    </row>
    <row r="73" spans="1:20" s="28" customFormat="1">
      <c r="A73" s="211"/>
      <c r="B73" s="212"/>
      <c r="C73" s="213"/>
      <c r="D73" s="214"/>
      <c r="E73" s="215"/>
      <c r="F73" s="214"/>
      <c r="G73" s="214"/>
      <c r="H73" s="215"/>
      <c r="I73" s="216"/>
      <c r="J73" s="216"/>
      <c r="K73" s="216"/>
      <c r="L73" s="216"/>
      <c r="M73" s="216"/>
      <c r="N73" s="216"/>
      <c r="O73" s="216"/>
      <c r="P73" s="216"/>
      <c r="Q73" s="217"/>
      <c r="R73" s="217"/>
      <c r="S73" s="214"/>
      <c r="T73" s="214"/>
    </row>
    <row r="74" spans="1:20" s="28" customFormat="1">
      <c r="A74" s="211"/>
      <c r="B74" s="212"/>
      <c r="C74" s="213"/>
      <c r="D74" s="214"/>
      <c r="E74" s="215"/>
      <c r="F74" s="214"/>
      <c r="G74" s="214"/>
      <c r="H74" s="215"/>
      <c r="I74" s="216"/>
      <c r="J74" s="216"/>
      <c r="K74" s="216"/>
      <c r="L74" s="216"/>
      <c r="M74" s="216"/>
      <c r="N74" s="216"/>
      <c r="O74" s="216"/>
      <c r="P74" s="216"/>
      <c r="Q74" s="217"/>
      <c r="R74" s="217"/>
      <c r="S74" s="214"/>
      <c r="T74" s="214"/>
    </row>
    <row r="75" spans="1:20" s="28" customFormat="1">
      <c r="A75" s="211"/>
      <c r="B75" s="212"/>
      <c r="C75" s="213"/>
      <c r="D75" s="214"/>
      <c r="E75" s="215"/>
      <c r="F75" s="214"/>
      <c r="G75" s="214"/>
      <c r="H75" s="215"/>
      <c r="I75" s="216"/>
      <c r="J75" s="216"/>
      <c r="K75" s="216"/>
      <c r="L75" s="216"/>
      <c r="M75" s="216"/>
      <c r="N75" s="216"/>
      <c r="O75" s="216"/>
      <c r="P75" s="216"/>
      <c r="Q75" s="217"/>
      <c r="R75" s="217"/>
      <c r="S75" s="214"/>
      <c r="T75" s="214"/>
    </row>
    <row r="76" spans="1:20" s="28" customFormat="1">
      <c r="A76" s="211"/>
      <c r="B76" s="212"/>
      <c r="C76" s="213"/>
      <c r="D76" s="214"/>
      <c r="E76" s="215"/>
      <c r="F76" s="214"/>
      <c r="G76" s="214"/>
      <c r="H76" s="215"/>
      <c r="I76" s="216"/>
      <c r="J76" s="216"/>
      <c r="K76" s="216"/>
      <c r="L76" s="216"/>
      <c r="M76" s="216"/>
      <c r="N76" s="216"/>
      <c r="O76" s="216"/>
      <c r="P76" s="216"/>
      <c r="Q76" s="217"/>
      <c r="R76" s="217"/>
      <c r="S76" s="214"/>
      <c r="T76" s="214"/>
    </row>
    <row r="77" spans="1:20" s="28" customFormat="1">
      <c r="A77" s="211"/>
      <c r="B77" s="212"/>
      <c r="C77" s="213"/>
      <c r="D77" s="214"/>
      <c r="E77" s="215"/>
      <c r="F77" s="214"/>
      <c r="G77" s="214"/>
      <c r="H77" s="215"/>
      <c r="I77" s="216"/>
      <c r="J77" s="216"/>
      <c r="K77" s="216"/>
      <c r="L77" s="216"/>
      <c r="M77" s="216"/>
      <c r="N77" s="216"/>
      <c r="O77" s="216"/>
      <c r="P77" s="216"/>
      <c r="Q77" s="217"/>
      <c r="R77" s="217"/>
      <c r="S77" s="214"/>
      <c r="T77" s="214"/>
    </row>
    <row r="78" spans="1:20" s="28" customFormat="1">
      <c r="A78" s="211"/>
      <c r="B78" s="212"/>
      <c r="C78" s="213"/>
      <c r="D78" s="214"/>
      <c r="E78" s="215"/>
      <c r="F78" s="214"/>
      <c r="G78" s="214"/>
      <c r="H78" s="215"/>
      <c r="I78" s="216"/>
      <c r="J78" s="216"/>
      <c r="K78" s="216"/>
      <c r="L78" s="216"/>
      <c r="M78" s="216"/>
      <c r="N78" s="216"/>
      <c r="O78" s="216"/>
      <c r="P78" s="216"/>
      <c r="Q78" s="217"/>
      <c r="R78" s="217"/>
      <c r="S78" s="214"/>
      <c r="T78" s="214"/>
    </row>
    <row r="79" spans="1:20" s="28" customFormat="1">
      <c r="A79" s="211"/>
      <c r="B79" s="212"/>
      <c r="C79" s="213"/>
      <c r="D79" s="214"/>
      <c r="E79" s="215"/>
      <c r="F79" s="214"/>
      <c r="G79" s="214"/>
      <c r="H79" s="215"/>
      <c r="I79" s="216"/>
      <c r="J79" s="216"/>
      <c r="K79" s="216"/>
      <c r="L79" s="216"/>
      <c r="M79" s="216"/>
      <c r="N79" s="216"/>
      <c r="O79" s="216"/>
      <c r="P79" s="216"/>
      <c r="Q79" s="217"/>
      <c r="R79" s="217"/>
      <c r="S79" s="214"/>
      <c r="T79" s="214"/>
    </row>
    <row r="80" spans="1:20" s="28" customFormat="1">
      <c r="A80" s="211"/>
      <c r="B80" s="212"/>
      <c r="C80" s="213"/>
      <c r="D80" s="214"/>
      <c r="E80" s="215"/>
      <c r="F80" s="214"/>
      <c r="G80" s="214"/>
      <c r="H80" s="215"/>
      <c r="I80" s="216"/>
      <c r="J80" s="216"/>
      <c r="K80" s="216"/>
      <c r="L80" s="216"/>
      <c r="M80" s="216"/>
      <c r="N80" s="216"/>
      <c r="O80" s="216"/>
      <c r="P80" s="216"/>
      <c r="Q80" s="217"/>
      <c r="R80" s="217"/>
      <c r="S80" s="214"/>
      <c r="T80" s="214"/>
    </row>
    <row r="81" spans="1:20" s="28" customFormat="1">
      <c r="A81" s="211"/>
      <c r="B81" s="212"/>
      <c r="C81" s="213"/>
      <c r="D81" s="214"/>
      <c r="E81" s="215"/>
      <c r="F81" s="214"/>
      <c r="G81" s="214"/>
      <c r="H81" s="215"/>
      <c r="I81" s="216"/>
      <c r="J81" s="216"/>
      <c r="K81" s="216"/>
      <c r="L81" s="216"/>
      <c r="M81" s="216"/>
      <c r="N81" s="216"/>
      <c r="O81" s="216"/>
      <c r="P81" s="216"/>
      <c r="Q81" s="217"/>
      <c r="R81" s="217"/>
      <c r="S81" s="214"/>
      <c r="T81" s="214"/>
    </row>
    <row r="82" spans="1:20" s="28" customFormat="1">
      <c r="A82" s="211"/>
      <c r="B82" s="212"/>
      <c r="C82" s="213"/>
      <c r="D82" s="214"/>
      <c r="E82" s="215"/>
      <c r="F82" s="214"/>
      <c r="G82" s="214"/>
      <c r="H82" s="215"/>
      <c r="I82" s="216"/>
      <c r="J82" s="216"/>
      <c r="K82" s="216"/>
      <c r="L82" s="216"/>
      <c r="M82" s="216"/>
      <c r="N82" s="216"/>
      <c r="O82" s="216"/>
      <c r="P82" s="216"/>
      <c r="Q82" s="217"/>
      <c r="R82" s="217"/>
      <c r="S82" s="214"/>
      <c r="T82" s="214"/>
    </row>
    <row r="83" spans="1:20" s="28" customFormat="1">
      <c r="A83" s="211"/>
      <c r="B83" s="212"/>
      <c r="C83" s="213"/>
      <c r="D83" s="214"/>
      <c r="E83" s="215"/>
      <c r="F83" s="214"/>
      <c r="G83" s="214"/>
      <c r="H83" s="215"/>
      <c r="I83" s="216"/>
      <c r="J83" s="216"/>
      <c r="K83" s="216"/>
      <c r="L83" s="216"/>
      <c r="M83" s="216"/>
      <c r="N83" s="216"/>
      <c r="O83" s="216"/>
      <c r="P83" s="216"/>
      <c r="Q83" s="217"/>
      <c r="R83" s="217"/>
      <c r="S83" s="214"/>
      <c r="T83" s="214"/>
    </row>
    <row r="84" spans="1:20" s="28" customFormat="1">
      <c r="A84" s="211"/>
      <c r="B84" s="212"/>
      <c r="C84" s="213"/>
      <c r="D84" s="214"/>
      <c r="E84" s="215"/>
      <c r="F84" s="214"/>
      <c r="G84" s="214"/>
      <c r="H84" s="215"/>
      <c r="I84" s="216"/>
      <c r="J84" s="216"/>
      <c r="K84" s="216"/>
      <c r="L84" s="216"/>
      <c r="M84" s="216"/>
      <c r="N84" s="216"/>
      <c r="O84" s="216"/>
      <c r="P84" s="216"/>
      <c r="Q84" s="217"/>
      <c r="R84" s="217"/>
      <c r="S84" s="214"/>
      <c r="T84" s="214"/>
    </row>
    <row r="85" spans="1:20" s="28" customFormat="1">
      <c r="A85" s="211"/>
      <c r="B85" s="212"/>
      <c r="C85" s="213"/>
      <c r="D85" s="214"/>
      <c r="E85" s="215"/>
      <c r="F85" s="214"/>
      <c r="G85" s="214"/>
      <c r="H85" s="215"/>
      <c r="I85" s="216"/>
      <c r="J85" s="216"/>
      <c r="K85" s="216"/>
      <c r="L85" s="216"/>
      <c r="M85" s="216"/>
      <c r="N85" s="216"/>
      <c r="O85" s="216"/>
      <c r="P85" s="216"/>
      <c r="Q85" s="217"/>
      <c r="R85" s="217"/>
      <c r="S85" s="214"/>
      <c r="T85" s="214"/>
    </row>
    <row r="86" spans="1:20" s="28" customFormat="1">
      <c r="A86" s="211"/>
      <c r="B86" s="212"/>
      <c r="C86" s="213"/>
      <c r="D86" s="214"/>
      <c r="E86" s="215"/>
      <c r="F86" s="214"/>
      <c r="G86" s="214"/>
      <c r="H86" s="215"/>
      <c r="I86" s="216"/>
      <c r="J86" s="216"/>
      <c r="K86" s="216"/>
      <c r="L86" s="216"/>
      <c r="M86" s="216"/>
      <c r="N86" s="216"/>
      <c r="O86" s="216"/>
      <c r="P86" s="216"/>
      <c r="Q86" s="217"/>
      <c r="R86" s="217"/>
      <c r="S86" s="214"/>
      <c r="T86" s="214"/>
    </row>
    <row r="87" spans="1:20" s="28" customFormat="1">
      <c r="A87" s="211"/>
      <c r="B87" s="212"/>
      <c r="C87" s="213"/>
      <c r="D87" s="214"/>
      <c r="E87" s="215"/>
      <c r="F87" s="214"/>
      <c r="G87" s="214"/>
      <c r="H87" s="215"/>
      <c r="I87" s="216"/>
      <c r="J87" s="216"/>
      <c r="K87" s="216"/>
      <c r="L87" s="216"/>
      <c r="M87" s="216"/>
      <c r="N87" s="216"/>
      <c r="O87" s="216"/>
      <c r="P87" s="216"/>
      <c r="Q87" s="217"/>
      <c r="R87" s="217"/>
      <c r="S87" s="214"/>
      <c r="T87" s="214"/>
    </row>
    <row r="88" spans="1:20" s="28" customFormat="1">
      <c r="A88" s="211"/>
      <c r="B88" s="212"/>
      <c r="C88" s="213"/>
      <c r="D88" s="214"/>
      <c r="E88" s="215"/>
      <c r="F88" s="214"/>
      <c r="G88" s="214"/>
      <c r="H88" s="215"/>
      <c r="I88" s="216"/>
      <c r="J88" s="216"/>
      <c r="K88" s="216"/>
      <c r="L88" s="216"/>
      <c r="M88" s="216"/>
      <c r="N88" s="216"/>
      <c r="O88" s="216"/>
      <c r="P88" s="216"/>
      <c r="Q88" s="217"/>
      <c r="R88" s="217"/>
      <c r="S88" s="214"/>
      <c r="T88" s="214"/>
    </row>
    <row r="89" spans="1:20" s="28" customFormat="1">
      <c r="A89" s="211"/>
      <c r="B89" s="212"/>
      <c r="C89" s="213"/>
      <c r="D89" s="214"/>
      <c r="E89" s="215"/>
      <c r="F89" s="214"/>
      <c r="G89" s="214"/>
      <c r="H89" s="215"/>
      <c r="I89" s="216"/>
      <c r="J89" s="216"/>
      <c r="K89" s="216"/>
      <c r="L89" s="216"/>
      <c r="M89" s="216"/>
      <c r="N89" s="216"/>
      <c r="O89" s="216"/>
      <c r="P89" s="216"/>
      <c r="Q89" s="217"/>
      <c r="R89" s="217"/>
      <c r="S89" s="214"/>
      <c r="T89" s="214"/>
    </row>
    <row r="90" spans="1:20" s="28" customFormat="1">
      <c r="A90" s="211"/>
      <c r="B90" s="212"/>
      <c r="C90" s="213"/>
      <c r="D90" s="214"/>
      <c r="E90" s="215"/>
      <c r="F90" s="214"/>
      <c r="G90" s="214"/>
      <c r="H90" s="215"/>
      <c r="I90" s="216"/>
      <c r="J90" s="216"/>
      <c r="K90" s="216"/>
      <c r="L90" s="216"/>
      <c r="M90" s="216"/>
      <c r="N90" s="216"/>
      <c r="O90" s="216"/>
      <c r="P90" s="216"/>
      <c r="Q90" s="217"/>
      <c r="R90" s="217"/>
      <c r="S90" s="214"/>
      <c r="T90" s="214"/>
    </row>
    <row r="91" spans="1:20" s="28" customFormat="1">
      <c r="A91" s="211"/>
      <c r="B91" s="212"/>
      <c r="C91" s="213"/>
      <c r="D91" s="214"/>
      <c r="E91" s="215"/>
      <c r="F91" s="214"/>
      <c r="G91" s="214"/>
      <c r="H91" s="215"/>
      <c r="I91" s="216"/>
      <c r="J91" s="216"/>
      <c r="K91" s="216"/>
      <c r="L91" s="216"/>
      <c r="M91" s="216"/>
      <c r="N91" s="216"/>
      <c r="O91" s="216"/>
      <c r="P91" s="216"/>
      <c r="Q91" s="217"/>
      <c r="R91" s="217"/>
      <c r="S91" s="214"/>
      <c r="T91" s="214"/>
    </row>
    <row r="92" spans="1:20" s="28" customFormat="1">
      <c r="A92" s="211"/>
      <c r="B92" s="212"/>
      <c r="C92" s="213"/>
      <c r="D92" s="214"/>
      <c r="E92" s="215"/>
      <c r="F92" s="214"/>
      <c r="G92" s="214"/>
      <c r="H92" s="215"/>
      <c r="I92" s="216"/>
      <c r="J92" s="216"/>
      <c r="K92" s="216"/>
      <c r="L92" s="216"/>
      <c r="M92" s="216"/>
      <c r="N92" s="216"/>
      <c r="O92" s="216"/>
      <c r="P92" s="216"/>
      <c r="Q92" s="217"/>
      <c r="R92" s="217"/>
      <c r="S92" s="214"/>
      <c r="T92" s="214"/>
    </row>
    <row r="93" spans="1:20" s="28" customFormat="1">
      <c r="A93" s="211"/>
      <c r="B93" s="212"/>
      <c r="C93" s="213"/>
      <c r="D93" s="214"/>
      <c r="E93" s="215"/>
      <c r="F93" s="214"/>
      <c r="G93" s="214"/>
      <c r="H93" s="215"/>
      <c r="I93" s="216"/>
      <c r="J93" s="216"/>
      <c r="K93" s="216"/>
      <c r="L93" s="216"/>
      <c r="M93" s="216"/>
      <c r="N93" s="216"/>
      <c r="O93" s="216"/>
      <c r="P93" s="216"/>
      <c r="Q93" s="217"/>
      <c r="R93" s="217"/>
      <c r="S93" s="214"/>
      <c r="T93" s="214"/>
    </row>
    <row r="94" spans="1:20" s="28" customFormat="1">
      <c r="A94" s="211"/>
      <c r="B94" s="212"/>
      <c r="C94" s="213"/>
      <c r="D94" s="214"/>
      <c r="E94" s="215"/>
      <c r="F94" s="214"/>
      <c r="G94" s="214"/>
      <c r="H94" s="215"/>
      <c r="I94" s="216"/>
      <c r="J94" s="216"/>
      <c r="K94" s="216"/>
      <c r="L94" s="216"/>
      <c r="M94" s="216"/>
      <c r="N94" s="216"/>
      <c r="O94" s="216"/>
      <c r="P94" s="216"/>
      <c r="Q94" s="217"/>
      <c r="R94" s="217"/>
      <c r="S94" s="214"/>
      <c r="T94" s="214"/>
    </row>
    <row r="95" spans="1:20" s="28" customFormat="1">
      <c r="A95" s="211"/>
      <c r="B95" s="212"/>
      <c r="C95" s="213"/>
      <c r="D95" s="214"/>
      <c r="E95" s="215"/>
      <c r="F95" s="214"/>
      <c r="G95" s="214"/>
      <c r="H95" s="215"/>
      <c r="I95" s="216"/>
      <c r="J95" s="216"/>
      <c r="K95" s="216"/>
      <c r="L95" s="216"/>
      <c r="M95" s="216"/>
      <c r="N95" s="216"/>
      <c r="O95" s="216"/>
      <c r="P95" s="216"/>
      <c r="Q95" s="217"/>
      <c r="R95" s="217"/>
      <c r="S95" s="214"/>
      <c r="T95" s="214"/>
    </row>
    <row r="96" spans="1:20" s="28" customFormat="1">
      <c r="A96" s="211"/>
      <c r="B96" s="212"/>
      <c r="C96" s="213"/>
      <c r="D96" s="214"/>
      <c r="E96" s="215"/>
      <c r="F96" s="214"/>
      <c r="G96" s="214"/>
      <c r="H96" s="215"/>
      <c r="I96" s="216"/>
      <c r="J96" s="216"/>
      <c r="K96" s="216"/>
      <c r="L96" s="216"/>
      <c r="M96" s="216"/>
      <c r="N96" s="216"/>
      <c r="O96" s="216"/>
      <c r="P96" s="216"/>
      <c r="Q96" s="217"/>
      <c r="R96" s="217"/>
      <c r="S96" s="214"/>
      <c r="T96" s="214"/>
    </row>
    <row r="97" spans="1:20" s="28" customFormat="1">
      <c r="A97" s="211"/>
      <c r="B97" s="212"/>
      <c r="C97" s="213"/>
      <c r="D97" s="214"/>
      <c r="E97" s="215"/>
      <c r="F97" s="214"/>
      <c r="G97" s="214"/>
      <c r="H97" s="215"/>
      <c r="I97" s="216"/>
      <c r="J97" s="216"/>
      <c r="K97" s="216"/>
      <c r="L97" s="216"/>
      <c r="M97" s="216"/>
      <c r="N97" s="216"/>
      <c r="O97" s="216"/>
      <c r="P97" s="216"/>
      <c r="Q97" s="217"/>
      <c r="R97" s="217"/>
      <c r="S97" s="214"/>
      <c r="T97" s="214"/>
    </row>
    <row r="98" spans="1:20" s="28" customFormat="1">
      <c r="A98" s="211"/>
      <c r="B98" s="212"/>
      <c r="C98" s="213"/>
      <c r="D98" s="214"/>
      <c r="E98" s="215"/>
      <c r="F98" s="214"/>
      <c r="G98" s="214"/>
      <c r="H98" s="215"/>
      <c r="I98" s="216"/>
      <c r="J98" s="216"/>
      <c r="K98" s="216"/>
      <c r="L98" s="216"/>
      <c r="M98" s="216"/>
      <c r="N98" s="216"/>
      <c r="O98" s="216"/>
      <c r="P98" s="216"/>
      <c r="Q98" s="217"/>
      <c r="R98" s="217"/>
      <c r="S98" s="214"/>
      <c r="T98" s="214"/>
    </row>
    <row r="99" spans="1:20" s="28" customFormat="1">
      <c r="A99" s="211"/>
      <c r="B99" s="212"/>
      <c r="C99" s="213"/>
      <c r="D99" s="214"/>
      <c r="E99" s="215"/>
      <c r="F99" s="214"/>
      <c r="G99" s="214"/>
      <c r="H99" s="215"/>
      <c r="I99" s="216"/>
      <c r="J99" s="216"/>
      <c r="K99" s="216"/>
      <c r="L99" s="216"/>
      <c r="M99" s="216"/>
      <c r="N99" s="216"/>
      <c r="O99" s="216"/>
      <c r="P99" s="216"/>
      <c r="Q99" s="217"/>
      <c r="R99" s="217"/>
      <c r="S99" s="214"/>
      <c r="T99" s="214"/>
    </row>
    <row r="100" spans="1:20" s="28" customFormat="1">
      <c r="A100" s="211"/>
      <c r="B100" s="212"/>
      <c r="C100" s="213"/>
      <c r="D100" s="214"/>
      <c r="E100" s="215"/>
      <c r="F100" s="214"/>
      <c r="G100" s="214"/>
      <c r="H100" s="215"/>
      <c r="I100" s="216"/>
      <c r="J100" s="216"/>
      <c r="K100" s="216"/>
      <c r="L100" s="216"/>
      <c r="M100" s="216"/>
      <c r="N100" s="216"/>
      <c r="O100" s="216"/>
      <c r="P100" s="216"/>
      <c r="Q100" s="217"/>
      <c r="R100" s="217"/>
      <c r="S100" s="214"/>
      <c r="T100" s="214"/>
    </row>
    <row r="101" spans="1:20" s="28" customFormat="1">
      <c r="A101" s="211"/>
      <c r="B101" s="212"/>
      <c r="C101" s="213"/>
      <c r="D101" s="214"/>
      <c r="E101" s="215"/>
      <c r="F101" s="214"/>
      <c r="G101" s="214"/>
      <c r="H101" s="215"/>
      <c r="I101" s="216"/>
      <c r="J101" s="216"/>
      <c r="K101" s="216"/>
      <c r="L101" s="216"/>
      <c r="M101" s="216"/>
      <c r="N101" s="216"/>
      <c r="O101" s="216"/>
      <c r="P101" s="216"/>
      <c r="Q101" s="217"/>
      <c r="R101" s="217"/>
      <c r="S101" s="214"/>
      <c r="T101" s="214"/>
    </row>
    <row r="102" spans="1:20" s="28" customFormat="1">
      <c r="A102" s="211"/>
      <c r="B102" s="212"/>
      <c r="C102" s="213"/>
      <c r="D102" s="214"/>
      <c r="E102" s="215"/>
      <c r="F102" s="214"/>
      <c r="G102" s="214"/>
      <c r="H102" s="215"/>
      <c r="I102" s="216"/>
      <c r="J102" s="216"/>
      <c r="K102" s="216"/>
      <c r="L102" s="216"/>
      <c r="M102" s="216"/>
      <c r="N102" s="216"/>
      <c r="O102" s="216"/>
      <c r="P102" s="216"/>
      <c r="Q102" s="217"/>
      <c r="R102" s="217"/>
      <c r="S102" s="214"/>
      <c r="T102" s="214"/>
    </row>
    <row r="103" spans="1:20" s="28" customFormat="1">
      <c r="A103" s="211"/>
      <c r="B103" s="212"/>
      <c r="C103" s="213"/>
      <c r="D103" s="214"/>
      <c r="E103" s="215"/>
      <c r="F103" s="214"/>
      <c r="G103" s="214"/>
      <c r="H103" s="215"/>
      <c r="I103" s="216"/>
      <c r="J103" s="216"/>
      <c r="K103" s="216"/>
      <c r="L103" s="216"/>
      <c r="M103" s="216"/>
      <c r="N103" s="216"/>
      <c r="O103" s="216"/>
      <c r="P103" s="216"/>
      <c r="Q103" s="217"/>
      <c r="R103" s="217"/>
      <c r="S103" s="214"/>
      <c r="T103" s="214"/>
    </row>
    <row r="104" spans="1:20" s="28" customFormat="1">
      <c r="A104" s="211"/>
      <c r="B104" s="212"/>
      <c r="C104" s="213"/>
      <c r="D104" s="214"/>
      <c r="E104" s="215"/>
      <c r="F104" s="214"/>
      <c r="G104" s="214"/>
      <c r="H104" s="215"/>
      <c r="I104" s="216"/>
      <c r="J104" s="216"/>
      <c r="K104" s="216"/>
      <c r="L104" s="216"/>
      <c r="M104" s="216"/>
      <c r="N104" s="216"/>
      <c r="O104" s="216"/>
      <c r="P104" s="216"/>
      <c r="Q104" s="217"/>
      <c r="R104" s="217"/>
      <c r="S104" s="214"/>
      <c r="T104" s="214"/>
    </row>
    <row r="105" spans="1:20" s="28" customFormat="1">
      <c r="A105" s="211"/>
      <c r="B105" s="212"/>
      <c r="C105" s="213"/>
      <c r="D105" s="214"/>
      <c r="E105" s="215"/>
      <c r="F105" s="214"/>
      <c r="G105" s="214"/>
      <c r="H105" s="215"/>
      <c r="I105" s="216"/>
      <c r="J105" s="216"/>
      <c r="K105" s="216"/>
      <c r="L105" s="216"/>
      <c r="M105" s="216"/>
      <c r="N105" s="216"/>
      <c r="O105" s="216"/>
      <c r="P105" s="216"/>
      <c r="Q105" s="217"/>
      <c r="R105" s="217"/>
      <c r="S105" s="214"/>
      <c r="T105" s="214"/>
    </row>
    <row r="106" spans="1:20" s="28" customFormat="1">
      <c r="A106" s="211"/>
      <c r="B106" s="212"/>
      <c r="C106" s="213"/>
      <c r="D106" s="214"/>
      <c r="E106" s="215"/>
      <c r="F106" s="214"/>
      <c r="G106" s="214"/>
      <c r="H106" s="215"/>
      <c r="I106" s="216"/>
      <c r="J106" s="216"/>
      <c r="K106" s="216"/>
      <c r="L106" s="216"/>
      <c r="M106" s="216"/>
      <c r="N106" s="216"/>
      <c r="O106" s="216"/>
      <c r="P106" s="216"/>
      <c r="Q106" s="217"/>
      <c r="R106" s="217"/>
      <c r="S106" s="214"/>
      <c r="T106" s="214"/>
    </row>
    <row r="107" spans="1:20" s="28" customFormat="1">
      <c r="A107" s="211"/>
      <c r="B107" s="212"/>
      <c r="C107" s="213"/>
      <c r="D107" s="214"/>
      <c r="E107" s="215"/>
      <c r="F107" s="214"/>
      <c r="G107" s="214"/>
      <c r="H107" s="215"/>
      <c r="I107" s="216"/>
      <c r="J107" s="216"/>
      <c r="K107" s="216"/>
      <c r="L107" s="216"/>
      <c r="M107" s="216"/>
      <c r="N107" s="216"/>
      <c r="O107" s="216"/>
      <c r="P107" s="216"/>
      <c r="Q107" s="217"/>
      <c r="R107" s="217"/>
      <c r="S107" s="214"/>
      <c r="T107" s="214"/>
    </row>
    <row r="108" spans="1:20" s="28" customFormat="1">
      <c r="A108" s="211"/>
      <c r="B108" s="212"/>
      <c r="C108" s="213"/>
      <c r="D108" s="214"/>
      <c r="E108" s="215"/>
      <c r="F108" s="214"/>
      <c r="G108" s="214"/>
      <c r="H108" s="215"/>
      <c r="I108" s="216"/>
      <c r="J108" s="216"/>
      <c r="K108" s="216"/>
      <c r="L108" s="216"/>
      <c r="M108" s="216"/>
      <c r="N108" s="216"/>
      <c r="O108" s="216"/>
      <c r="P108" s="216"/>
      <c r="Q108" s="217"/>
      <c r="R108" s="217"/>
      <c r="S108" s="214"/>
      <c r="T108" s="214"/>
    </row>
    <row r="109" spans="1:20" s="28" customFormat="1">
      <c r="A109" s="211"/>
      <c r="B109" s="212"/>
      <c r="C109" s="213"/>
      <c r="D109" s="214"/>
      <c r="E109" s="215"/>
      <c r="F109" s="214"/>
      <c r="G109" s="214"/>
      <c r="H109" s="215"/>
      <c r="I109" s="216"/>
      <c r="J109" s="216"/>
      <c r="K109" s="216"/>
      <c r="L109" s="216"/>
      <c r="M109" s="216"/>
      <c r="N109" s="216"/>
      <c r="O109" s="216"/>
      <c r="P109" s="216"/>
      <c r="Q109" s="217"/>
      <c r="R109" s="217"/>
      <c r="S109" s="214"/>
      <c r="T109" s="214"/>
    </row>
    <row r="110" spans="1:20" s="28" customFormat="1">
      <c r="A110" s="211"/>
      <c r="B110" s="212"/>
      <c r="C110" s="213"/>
      <c r="D110" s="214"/>
      <c r="E110" s="215"/>
      <c r="F110" s="214"/>
      <c r="G110" s="214"/>
      <c r="H110" s="215"/>
      <c r="I110" s="216"/>
      <c r="J110" s="216"/>
      <c r="K110" s="216"/>
      <c r="L110" s="216"/>
      <c r="M110" s="216"/>
      <c r="N110" s="216"/>
      <c r="O110" s="216"/>
      <c r="P110" s="216"/>
      <c r="Q110" s="217"/>
      <c r="R110" s="217"/>
      <c r="S110" s="214"/>
      <c r="T110" s="214"/>
    </row>
    <row r="111" spans="1:20" s="28" customFormat="1">
      <c r="A111" s="211"/>
      <c r="B111" s="212"/>
      <c r="C111" s="213"/>
      <c r="D111" s="214"/>
      <c r="E111" s="215"/>
      <c r="F111" s="214"/>
      <c r="G111" s="214"/>
      <c r="H111" s="215"/>
      <c r="I111" s="216"/>
      <c r="J111" s="216"/>
      <c r="K111" s="216"/>
      <c r="L111" s="216"/>
      <c r="M111" s="216"/>
      <c r="N111" s="216"/>
      <c r="O111" s="216"/>
      <c r="P111" s="216"/>
      <c r="Q111" s="217"/>
      <c r="R111" s="217"/>
      <c r="S111" s="214"/>
      <c r="T111" s="214"/>
    </row>
    <row r="112" spans="1:20" s="28" customFormat="1">
      <c r="A112" s="211"/>
      <c r="B112" s="212"/>
      <c r="C112" s="213"/>
      <c r="D112" s="214"/>
      <c r="E112" s="215"/>
      <c r="F112" s="214"/>
      <c r="G112" s="214"/>
      <c r="H112" s="215"/>
      <c r="I112" s="216"/>
      <c r="J112" s="216"/>
      <c r="K112" s="216"/>
      <c r="L112" s="216"/>
      <c r="M112" s="216"/>
      <c r="N112" s="216"/>
      <c r="O112" s="216"/>
      <c r="P112" s="216"/>
      <c r="Q112" s="217"/>
      <c r="R112" s="217"/>
      <c r="S112" s="214"/>
      <c r="T112" s="214"/>
    </row>
    <row r="113" spans="1:20" s="28" customFormat="1">
      <c r="A113" s="211"/>
      <c r="B113" s="212"/>
      <c r="C113" s="213"/>
      <c r="D113" s="214"/>
      <c r="E113" s="215"/>
      <c r="F113" s="214"/>
      <c r="G113" s="214"/>
      <c r="H113" s="215"/>
      <c r="I113" s="216"/>
      <c r="J113" s="216"/>
      <c r="K113" s="216"/>
      <c r="L113" s="216"/>
      <c r="M113" s="216"/>
      <c r="N113" s="216"/>
      <c r="O113" s="216"/>
      <c r="P113" s="216"/>
      <c r="Q113" s="217"/>
      <c r="R113" s="217"/>
      <c r="S113" s="214"/>
      <c r="T113" s="214"/>
    </row>
    <row r="114" spans="1:20" s="28" customFormat="1">
      <c r="A114" s="211"/>
      <c r="B114" s="212"/>
      <c r="C114" s="213"/>
      <c r="D114" s="214"/>
      <c r="E114" s="215"/>
      <c r="F114" s="214"/>
      <c r="G114" s="214"/>
      <c r="H114" s="215"/>
      <c r="I114" s="216"/>
      <c r="J114" s="216"/>
      <c r="K114" s="216"/>
      <c r="L114" s="216"/>
      <c r="M114" s="216"/>
      <c r="N114" s="216"/>
      <c r="O114" s="216"/>
      <c r="P114" s="216"/>
      <c r="Q114" s="217"/>
      <c r="R114" s="217"/>
      <c r="S114" s="214"/>
      <c r="T114" s="214"/>
    </row>
    <row r="115" spans="1:20" s="28" customFormat="1">
      <c r="A115" s="211"/>
      <c r="B115" s="212"/>
      <c r="C115" s="213"/>
      <c r="D115" s="214"/>
      <c r="E115" s="215"/>
      <c r="F115" s="214"/>
      <c r="G115" s="214"/>
      <c r="H115" s="215"/>
      <c r="I115" s="216"/>
      <c r="J115" s="216"/>
      <c r="K115" s="216"/>
      <c r="L115" s="216"/>
      <c r="M115" s="216"/>
      <c r="N115" s="216"/>
      <c r="O115" s="216"/>
      <c r="P115" s="216"/>
      <c r="Q115" s="217"/>
      <c r="R115" s="217"/>
      <c r="S115" s="214"/>
      <c r="T115" s="214"/>
    </row>
    <row r="116" spans="1:20" s="28" customFormat="1">
      <c r="A116" s="211"/>
      <c r="B116" s="212"/>
      <c r="C116" s="213"/>
      <c r="D116" s="214"/>
      <c r="E116" s="215"/>
      <c r="F116" s="214"/>
      <c r="G116" s="214"/>
      <c r="H116" s="215"/>
      <c r="I116" s="216"/>
      <c r="J116" s="216"/>
      <c r="K116" s="216"/>
      <c r="L116" s="216"/>
      <c r="M116" s="216"/>
      <c r="N116" s="216"/>
      <c r="O116" s="216"/>
      <c r="P116" s="216"/>
      <c r="Q116" s="217"/>
      <c r="R116" s="217"/>
      <c r="S116" s="214"/>
      <c r="T116" s="214"/>
    </row>
    <row r="117" spans="1:20" s="28" customFormat="1">
      <c r="A117" s="211"/>
      <c r="B117" s="212"/>
      <c r="C117" s="213"/>
      <c r="D117" s="214"/>
      <c r="E117" s="215"/>
      <c r="F117" s="214"/>
      <c r="G117" s="214"/>
      <c r="H117" s="215"/>
      <c r="I117" s="216"/>
      <c r="J117" s="216"/>
      <c r="K117" s="216"/>
      <c r="L117" s="216"/>
      <c r="M117" s="216"/>
      <c r="N117" s="216"/>
      <c r="O117" s="216"/>
      <c r="P117" s="216"/>
      <c r="Q117" s="217"/>
      <c r="R117" s="217"/>
      <c r="S117" s="214"/>
      <c r="T117" s="214"/>
    </row>
    <row r="118" spans="1:20" s="28" customFormat="1">
      <c r="A118" s="211"/>
      <c r="B118" s="212"/>
      <c r="C118" s="213"/>
      <c r="D118" s="214"/>
      <c r="E118" s="215"/>
      <c r="F118" s="214"/>
      <c r="G118" s="214"/>
      <c r="H118" s="215"/>
      <c r="I118" s="216"/>
      <c r="J118" s="216"/>
      <c r="K118" s="216"/>
      <c r="L118" s="216"/>
      <c r="M118" s="216"/>
      <c r="N118" s="216"/>
      <c r="O118" s="216"/>
      <c r="P118" s="216"/>
      <c r="Q118" s="217"/>
      <c r="R118" s="217"/>
      <c r="S118" s="214"/>
      <c r="T118" s="214"/>
    </row>
    <row r="119" spans="1:20" s="28" customFormat="1">
      <c r="A119" s="211"/>
      <c r="B119" s="212"/>
      <c r="C119" s="213"/>
      <c r="D119" s="214"/>
      <c r="E119" s="215"/>
      <c r="F119" s="214"/>
      <c r="G119" s="214"/>
      <c r="H119" s="215"/>
      <c r="I119" s="216"/>
      <c r="J119" s="216"/>
      <c r="K119" s="216"/>
      <c r="L119" s="216"/>
      <c r="M119" s="216"/>
      <c r="N119" s="216"/>
      <c r="O119" s="216"/>
      <c r="P119" s="216"/>
      <c r="Q119" s="217"/>
      <c r="R119" s="217"/>
      <c r="S119" s="214"/>
      <c r="T119" s="214"/>
    </row>
    <row r="120" spans="1:20" s="28" customFormat="1">
      <c r="A120" s="211"/>
      <c r="B120" s="212"/>
      <c r="C120" s="213"/>
      <c r="D120" s="214"/>
      <c r="E120" s="215"/>
      <c r="F120" s="214"/>
      <c r="G120" s="214"/>
      <c r="H120" s="215"/>
      <c r="I120" s="216"/>
      <c r="J120" s="216"/>
      <c r="K120" s="216"/>
      <c r="L120" s="216"/>
      <c r="M120" s="216"/>
      <c r="N120" s="216"/>
      <c r="O120" s="216"/>
      <c r="P120" s="216"/>
      <c r="Q120" s="217"/>
      <c r="R120" s="217"/>
      <c r="S120" s="214"/>
      <c r="T120" s="214"/>
    </row>
    <row r="121" spans="1:20" s="28" customFormat="1">
      <c r="A121" s="211"/>
      <c r="B121" s="212"/>
      <c r="C121" s="213"/>
      <c r="D121" s="214"/>
      <c r="E121" s="215"/>
      <c r="F121" s="214"/>
      <c r="G121" s="214"/>
      <c r="H121" s="215"/>
      <c r="I121" s="216"/>
      <c r="J121" s="216"/>
      <c r="K121" s="216"/>
      <c r="L121" s="216"/>
      <c r="M121" s="216"/>
      <c r="N121" s="216"/>
      <c r="O121" s="216"/>
      <c r="P121" s="216"/>
      <c r="Q121" s="217"/>
      <c r="R121" s="217"/>
      <c r="S121" s="214"/>
      <c r="T121" s="214"/>
    </row>
    <row r="122" spans="1:20" s="28" customFormat="1">
      <c r="A122" s="211"/>
      <c r="B122" s="212"/>
      <c r="C122" s="213"/>
      <c r="D122" s="214"/>
      <c r="E122" s="215"/>
      <c r="F122" s="214"/>
      <c r="G122" s="214"/>
      <c r="H122" s="215"/>
      <c r="I122" s="216"/>
      <c r="J122" s="216"/>
      <c r="K122" s="216"/>
      <c r="L122" s="216"/>
      <c r="M122" s="216"/>
      <c r="N122" s="216"/>
      <c r="O122" s="216"/>
      <c r="P122" s="216"/>
      <c r="Q122" s="217"/>
      <c r="R122" s="217"/>
      <c r="S122" s="214"/>
      <c r="T122" s="214"/>
    </row>
    <row r="123" spans="1:20" s="28" customFormat="1">
      <c r="A123" s="211"/>
      <c r="B123" s="212"/>
      <c r="C123" s="213"/>
      <c r="D123" s="214"/>
      <c r="E123" s="215"/>
      <c r="F123" s="214"/>
      <c r="G123" s="214"/>
      <c r="H123" s="215"/>
      <c r="I123" s="216"/>
      <c r="J123" s="216"/>
      <c r="K123" s="216"/>
      <c r="L123" s="216"/>
      <c r="M123" s="216"/>
      <c r="N123" s="216"/>
      <c r="O123" s="216"/>
      <c r="P123" s="216"/>
      <c r="Q123" s="217"/>
      <c r="R123" s="217"/>
      <c r="S123" s="214"/>
      <c r="T123" s="214"/>
    </row>
    <row r="124" spans="1:20" s="28" customFormat="1">
      <c r="A124" s="211"/>
      <c r="B124" s="212"/>
      <c r="C124" s="213"/>
      <c r="D124" s="214"/>
      <c r="E124" s="215"/>
      <c r="F124" s="214"/>
      <c r="G124" s="214"/>
      <c r="H124" s="215"/>
      <c r="I124" s="216"/>
      <c r="J124" s="216"/>
      <c r="K124" s="216"/>
      <c r="L124" s="216"/>
      <c r="M124" s="216"/>
      <c r="N124" s="216"/>
      <c r="O124" s="216"/>
      <c r="P124" s="216"/>
      <c r="Q124" s="217"/>
      <c r="R124" s="217"/>
      <c r="S124" s="214"/>
      <c r="T124" s="214"/>
    </row>
    <row r="125" spans="1:20" s="28" customFormat="1">
      <c r="A125" s="211"/>
      <c r="B125" s="212"/>
      <c r="C125" s="213"/>
      <c r="D125" s="214"/>
      <c r="E125" s="215"/>
      <c r="F125" s="214"/>
      <c r="G125" s="214"/>
      <c r="H125" s="215"/>
      <c r="I125" s="216"/>
      <c r="J125" s="216"/>
      <c r="K125" s="216"/>
      <c r="L125" s="216"/>
      <c r="M125" s="216"/>
      <c r="N125" s="216"/>
      <c r="O125" s="216"/>
      <c r="P125" s="216"/>
      <c r="Q125" s="217"/>
      <c r="R125" s="217"/>
      <c r="S125" s="214"/>
      <c r="T125" s="214"/>
    </row>
    <row r="126" spans="1:20" s="28" customFormat="1">
      <c r="A126" s="211"/>
      <c r="B126" s="212"/>
      <c r="C126" s="213"/>
      <c r="D126" s="214"/>
      <c r="E126" s="215"/>
      <c r="F126" s="214"/>
      <c r="G126" s="214"/>
      <c r="H126" s="215"/>
      <c r="I126" s="216"/>
      <c r="J126" s="216"/>
      <c r="K126" s="216"/>
      <c r="L126" s="216"/>
      <c r="M126" s="216"/>
      <c r="N126" s="216"/>
      <c r="O126" s="216"/>
      <c r="P126" s="216"/>
      <c r="Q126" s="217"/>
      <c r="R126" s="217"/>
      <c r="S126" s="214"/>
      <c r="T126" s="214"/>
    </row>
    <row r="127" spans="1:20" s="28" customFormat="1">
      <c r="A127" s="211"/>
      <c r="B127" s="212"/>
      <c r="C127" s="213"/>
      <c r="D127" s="214"/>
      <c r="E127" s="215"/>
      <c r="F127" s="214"/>
      <c r="G127" s="214"/>
      <c r="H127" s="215"/>
      <c r="I127" s="216"/>
      <c r="J127" s="216"/>
      <c r="K127" s="216"/>
      <c r="L127" s="216"/>
      <c r="M127" s="216"/>
      <c r="N127" s="216"/>
      <c r="O127" s="216"/>
      <c r="P127" s="216"/>
      <c r="Q127" s="217"/>
      <c r="R127" s="217"/>
      <c r="S127" s="214"/>
      <c r="T127" s="214"/>
    </row>
    <row r="128" spans="1:20" s="28" customFormat="1">
      <c r="A128" s="211"/>
      <c r="B128" s="212"/>
      <c r="C128" s="213"/>
      <c r="D128" s="214"/>
      <c r="E128" s="215"/>
      <c r="F128" s="214"/>
      <c r="G128" s="214"/>
      <c r="H128" s="215"/>
      <c r="I128" s="216"/>
      <c r="J128" s="216"/>
      <c r="K128" s="216"/>
      <c r="L128" s="216"/>
      <c r="M128" s="216"/>
      <c r="N128" s="216"/>
      <c r="O128" s="216"/>
      <c r="P128" s="216"/>
      <c r="Q128" s="217"/>
      <c r="R128" s="217"/>
      <c r="S128" s="214"/>
      <c r="T128" s="214"/>
    </row>
    <row r="129" spans="1:20" s="28" customFormat="1">
      <c r="A129" s="211"/>
      <c r="B129" s="212"/>
      <c r="C129" s="213"/>
      <c r="D129" s="214"/>
      <c r="E129" s="215"/>
      <c r="F129" s="214"/>
      <c r="G129" s="214"/>
      <c r="H129" s="215"/>
      <c r="I129" s="216"/>
      <c r="J129" s="216"/>
      <c r="K129" s="216"/>
      <c r="L129" s="216"/>
      <c r="M129" s="216"/>
      <c r="N129" s="216"/>
      <c r="O129" s="216"/>
      <c r="P129" s="216"/>
      <c r="Q129" s="217"/>
      <c r="R129" s="217"/>
      <c r="S129" s="214"/>
      <c r="T129" s="214"/>
    </row>
    <row r="130" spans="1:20" s="28" customFormat="1">
      <c r="A130" s="211"/>
      <c r="B130" s="212"/>
      <c r="C130" s="213"/>
      <c r="D130" s="214"/>
      <c r="E130" s="215"/>
      <c r="F130" s="214"/>
      <c r="G130" s="214"/>
      <c r="H130" s="215"/>
      <c r="I130" s="216"/>
      <c r="J130" s="216"/>
      <c r="K130" s="216"/>
      <c r="L130" s="216"/>
      <c r="M130" s="216"/>
      <c r="N130" s="216"/>
      <c r="O130" s="216"/>
      <c r="P130" s="216"/>
      <c r="Q130" s="217"/>
      <c r="R130" s="217"/>
      <c r="S130" s="214"/>
      <c r="T130" s="214"/>
    </row>
    <row r="131" spans="1:20" s="28" customFormat="1">
      <c r="A131" s="211"/>
      <c r="B131" s="212"/>
      <c r="C131" s="213"/>
      <c r="D131" s="214"/>
      <c r="E131" s="215"/>
      <c r="F131" s="214"/>
      <c r="G131" s="214"/>
      <c r="H131" s="215"/>
      <c r="I131" s="216"/>
      <c r="J131" s="216"/>
      <c r="K131" s="216"/>
      <c r="L131" s="216"/>
      <c r="M131" s="216"/>
      <c r="N131" s="216"/>
      <c r="O131" s="216"/>
      <c r="P131" s="216"/>
      <c r="Q131" s="217"/>
      <c r="R131" s="217"/>
      <c r="S131" s="214"/>
      <c r="T131" s="214"/>
    </row>
    <row r="132" spans="1:20" s="28" customFormat="1">
      <c r="A132" s="211"/>
      <c r="B132" s="212"/>
      <c r="C132" s="213"/>
      <c r="D132" s="214"/>
      <c r="E132" s="215"/>
      <c r="F132" s="214"/>
      <c r="G132" s="214"/>
      <c r="H132" s="215"/>
      <c r="I132" s="216"/>
      <c r="J132" s="216"/>
      <c r="K132" s="216"/>
      <c r="L132" s="216"/>
      <c r="M132" s="216"/>
      <c r="N132" s="216"/>
      <c r="O132" s="216"/>
      <c r="P132" s="216"/>
      <c r="Q132" s="217"/>
      <c r="R132" s="217"/>
      <c r="S132" s="214"/>
      <c r="T132" s="214"/>
    </row>
    <row r="133" spans="1:20" s="28" customFormat="1">
      <c r="A133" s="211"/>
      <c r="B133" s="212"/>
      <c r="C133" s="213"/>
      <c r="D133" s="214"/>
      <c r="E133" s="215"/>
      <c r="F133" s="214"/>
      <c r="G133" s="214"/>
      <c r="H133" s="215"/>
      <c r="I133" s="216"/>
      <c r="J133" s="216"/>
      <c r="K133" s="216"/>
      <c r="L133" s="216"/>
      <c r="M133" s="216"/>
      <c r="N133" s="216"/>
      <c r="O133" s="216"/>
      <c r="P133" s="216"/>
      <c r="Q133" s="217"/>
      <c r="R133" s="217"/>
      <c r="S133" s="214"/>
      <c r="T133" s="214"/>
    </row>
    <row r="134" spans="1:20" s="28" customFormat="1">
      <c r="A134" s="211"/>
      <c r="B134" s="212"/>
      <c r="C134" s="213"/>
      <c r="D134" s="214"/>
      <c r="E134" s="215"/>
      <c r="F134" s="214"/>
      <c r="G134" s="214"/>
      <c r="H134" s="215"/>
      <c r="I134" s="216"/>
      <c r="J134" s="216"/>
      <c r="K134" s="216"/>
      <c r="L134" s="216"/>
      <c r="M134" s="216"/>
      <c r="N134" s="216"/>
      <c r="O134" s="216"/>
      <c r="P134" s="216"/>
      <c r="Q134" s="217"/>
      <c r="R134" s="217"/>
      <c r="S134" s="214"/>
      <c r="T134" s="214"/>
    </row>
    <row r="135" spans="1:20" s="28" customFormat="1">
      <c r="A135" s="211"/>
      <c r="B135" s="212"/>
      <c r="C135" s="213"/>
      <c r="D135" s="214"/>
      <c r="E135" s="215"/>
      <c r="F135" s="214"/>
      <c r="G135" s="214"/>
      <c r="H135" s="215"/>
      <c r="I135" s="216"/>
      <c r="J135" s="216"/>
      <c r="K135" s="216"/>
      <c r="L135" s="216"/>
      <c r="M135" s="216"/>
      <c r="N135" s="216"/>
      <c r="O135" s="216"/>
      <c r="P135" s="216"/>
      <c r="Q135" s="217"/>
      <c r="R135" s="217"/>
      <c r="S135" s="214"/>
      <c r="T135" s="214"/>
    </row>
    <row r="136" spans="1:20" s="28" customFormat="1">
      <c r="A136" s="211"/>
      <c r="B136" s="212"/>
      <c r="C136" s="213"/>
      <c r="D136" s="214"/>
      <c r="E136" s="215"/>
      <c r="F136" s="214"/>
      <c r="G136" s="214"/>
      <c r="H136" s="215"/>
      <c r="I136" s="216"/>
      <c r="J136" s="216"/>
      <c r="K136" s="216"/>
      <c r="L136" s="216"/>
      <c r="M136" s="216"/>
      <c r="N136" s="216"/>
      <c r="O136" s="216"/>
      <c r="P136" s="216"/>
      <c r="Q136" s="217"/>
      <c r="R136" s="217"/>
      <c r="S136" s="214"/>
      <c r="T136" s="214"/>
    </row>
    <row r="137" spans="1:20" s="28" customFormat="1">
      <c r="A137" s="211"/>
      <c r="B137" s="212"/>
      <c r="C137" s="213"/>
      <c r="D137" s="214"/>
      <c r="E137" s="215"/>
      <c r="F137" s="214"/>
      <c r="G137" s="214"/>
      <c r="H137" s="215"/>
      <c r="I137" s="216"/>
      <c r="J137" s="216"/>
      <c r="K137" s="216"/>
      <c r="L137" s="216"/>
      <c r="M137" s="216"/>
      <c r="N137" s="216"/>
      <c r="O137" s="216"/>
      <c r="P137" s="216"/>
      <c r="Q137" s="217"/>
      <c r="R137" s="217"/>
      <c r="S137" s="214"/>
      <c r="T137" s="214"/>
    </row>
    <row r="138" spans="1:20" s="28" customFormat="1">
      <c r="A138" s="211"/>
      <c r="B138" s="212"/>
      <c r="C138" s="213"/>
      <c r="D138" s="214"/>
      <c r="E138" s="215"/>
      <c r="F138" s="214"/>
      <c r="G138" s="214"/>
      <c r="H138" s="215"/>
      <c r="I138" s="216"/>
      <c r="J138" s="216"/>
      <c r="K138" s="216"/>
      <c r="L138" s="216"/>
      <c r="M138" s="216"/>
      <c r="N138" s="216"/>
      <c r="O138" s="216"/>
      <c r="P138" s="216"/>
      <c r="Q138" s="217"/>
      <c r="R138" s="217"/>
      <c r="S138" s="214"/>
      <c r="T138" s="214"/>
    </row>
    <row r="139" spans="1:20" s="28" customFormat="1">
      <c r="A139" s="211"/>
      <c r="B139" s="212"/>
      <c r="C139" s="213"/>
      <c r="D139" s="214"/>
      <c r="E139" s="215"/>
      <c r="F139" s="214"/>
      <c r="G139" s="214"/>
      <c r="H139" s="215"/>
      <c r="I139" s="216"/>
      <c r="J139" s="216"/>
      <c r="K139" s="216"/>
      <c r="L139" s="216"/>
      <c r="M139" s="216"/>
      <c r="N139" s="216"/>
      <c r="O139" s="216"/>
      <c r="P139" s="216"/>
      <c r="Q139" s="217"/>
      <c r="R139" s="217"/>
      <c r="S139" s="214"/>
      <c r="T139" s="214"/>
    </row>
    <row r="140" spans="1:20" s="28" customFormat="1">
      <c r="A140" s="211"/>
      <c r="B140" s="212"/>
      <c r="C140" s="213"/>
      <c r="D140" s="214"/>
      <c r="E140" s="215"/>
      <c r="F140" s="214"/>
      <c r="G140" s="214"/>
      <c r="H140" s="215"/>
      <c r="I140" s="216"/>
      <c r="J140" s="216"/>
      <c r="K140" s="216"/>
      <c r="L140" s="216"/>
      <c r="M140" s="216"/>
      <c r="N140" s="216"/>
      <c r="O140" s="216"/>
      <c r="P140" s="216"/>
      <c r="Q140" s="217"/>
      <c r="R140" s="217"/>
      <c r="S140" s="214"/>
      <c r="T140" s="214"/>
    </row>
    <row r="141" spans="1:20" s="28" customFormat="1">
      <c r="A141" s="211"/>
      <c r="B141" s="212"/>
      <c r="C141" s="213"/>
      <c r="D141" s="214"/>
      <c r="E141" s="215"/>
      <c r="F141" s="214"/>
      <c r="G141" s="214"/>
      <c r="H141" s="215"/>
      <c r="I141" s="216"/>
      <c r="J141" s="216"/>
      <c r="K141" s="216"/>
      <c r="L141" s="216"/>
      <c r="M141" s="216"/>
      <c r="N141" s="216"/>
      <c r="O141" s="216"/>
      <c r="P141" s="216"/>
      <c r="Q141" s="217"/>
      <c r="R141" s="217"/>
      <c r="S141" s="214"/>
      <c r="T141" s="214"/>
    </row>
    <row r="142" spans="1:20" s="28" customFormat="1">
      <c r="A142" s="211"/>
      <c r="B142" s="212"/>
      <c r="C142" s="213"/>
      <c r="D142" s="214"/>
      <c r="E142" s="215"/>
      <c r="F142" s="214"/>
      <c r="G142" s="214"/>
      <c r="H142" s="215"/>
      <c r="I142" s="216"/>
      <c r="J142" s="216"/>
      <c r="K142" s="216"/>
      <c r="L142" s="216"/>
      <c r="M142" s="216"/>
      <c r="N142" s="216"/>
      <c r="O142" s="216"/>
      <c r="P142" s="216"/>
      <c r="Q142" s="217"/>
      <c r="R142" s="217"/>
      <c r="S142" s="214"/>
      <c r="T142" s="214"/>
    </row>
    <row r="143" spans="1:20" s="28" customFormat="1">
      <c r="A143" s="211"/>
      <c r="B143" s="212"/>
      <c r="C143" s="213"/>
      <c r="D143" s="214"/>
      <c r="E143" s="215"/>
      <c r="F143" s="214"/>
      <c r="G143" s="214"/>
      <c r="H143" s="215"/>
      <c r="I143" s="216"/>
      <c r="J143" s="216"/>
      <c r="K143" s="216"/>
      <c r="L143" s="216"/>
      <c r="M143" s="216"/>
      <c r="N143" s="216"/>
      <c r="O143" s="216"/>
      <c r="P143" s="216"/>
      <c r="Q143" s="217"/>
      <c r="R143" s="217"/>
      <c r="S143" s="214"/>
      <c r="T143" s="214"/>
    </row>
    <row r="144" spans="1:20" s="28" customFormat="1">
      <c r="A144" s="211"/>
      <c r="B144" s="212"/>
      <c r="C144" s="213"/>
      <c r="D144" s="214"/>
      <c r="E144" s="215"/>
      <c r="F144" s="214"/>
      <c r="G144" s="214"/>
      <c r="H144" s="215"/>
      <c r="I144" s="216"/>
      <c r="J144" s="216"/>
      <c r="K144" s="216"/>
      <c r="L144" s="216"/>
      <c r="M144" s="216"/>
      <c r="N144" s="216"/>
      <c r="O144" s="216"/>
      <c r="P144" s="216"/>
      <c r="Q144" s="217"/>
      <c r="R144" s="217"/>
      <c r="S144" s="214"/>
      <c r="T144" s="214"/>
    </row>
    <row r="145" spans="1:20" s="28" customFormat="1">
      <c r="A145" s="211"/>
      <c r="B145" s="212"/>
      <c r="C145" s="213"/>
      <c r="D145" s="214"/>
      <c r="E145" s="215"/>
      <c r="F145" s="214"/>
      <c r="G145" s="214"/>
      <c r="H145" s="215"/>
      <c r="I145" s="216"/>
      <c r="J145" s="216"/>
      <c r="K145" s="216"/>
      <c r="L145" s="216"/>
      <c r="M145" s="216"/>
      <c r="N145" s="216"/>
      <c r="O145" s="216"/>
      <c r="P145" s="216"/>
      <c r="Q145" s="217"/>
      <c r="R145" s="217"/>
      <c r="S145" s="214"/>
      <c r="T145" s="214"/>
    </row>
    <row r="146" spans="1:20" s="28" customFormat="1">
      <c r="A146" s="211"/>
      <c r="B146" s="212"/>
      <c r="C146" s="213"/>
      <c r="D146" s="214"/>
      <c r="E146" s="215"/>
      <c r="F146" s="214"/>
      <c r="G146" s="214"/>
      <c r="H146" s="215"/>
      <c r="I146" s="216"/>
      <c r="J146" s="216"/>
      <c r="K146" s="216"/>
      <c r="L146" s="216"/>
      <c r="M146" s="216"/>
      <c r="N146" s="216"/>
      <c r="O146" s="216"/>
      <c r="P146" s="216"/>
      <c r="Q146" s="217"/>
      <c r="R146" s="217"/>
      <c r="S146" s="214"/>
      <c r="T146" s="214"/>
    </row>
    <row r="147" spans="1:20" s="28" customFormat="1">
      <c r="A147" s="211"/>
      <c r="B147" s="212"/>
      <c r="C147" s="213"/>
      <c r="D147" s="214"/>
      <c r="E147" s="215"/>
      <c r="F147" s="214"/>
      <c r="G147" s="214"/>
      <c r="H147" s="215"/>
      <c r="I147" s="216"/>
      <c r="J147" s="216"/>
      <c r="K147" s="216"/>
      <c r="L147" s="216"/>
      <c r="M147" s="216"/>
      <c r="N147" s="216"/>
      <c r="O147" s="216"/>
      <c r="P147" s="216"/>
      <c r="Q147" s="217"/>
      <c r="R147" s="217"/>
      <c r="S147" s="214"/>
      <c r="T147" s="214"/>
    </row>
    <row r="148" spans="1:20" s="28" customFormat="1">
      <c r="A148" s="211"/>
      <c r="B148" s="212"/>
      <c r="C148" s="213"/>
      <c r="D148" s="214"/>
      <c r="E148" s="215"/>
      <c r="F148" s="214"/>
      <c r="G148" s="214"/>
      <c r="H148" s="215"/>
      <c r="I148" s="216"/>
      <c r="J148" s="216"/>
      <c r="K148" s="216"/>
      <c r="L148" s="216"/>
      <c r="M148" s="216"/>
      <c r="N148" s="216"/>
      <c r="O148" s="216"/>
      <c r="P148" s="216"/>
      <c r="Q148" s="217"/>
      <c r="R148" s="217"/>
      <c r="S148" s="214"/>
      <c r="T148" s="214"/>
    </row>
    <row r="149" spans="1:20" s="28" customFormat="1">
      <c r="A149" s="211"/>
      <c r="B149" s="212"/>
      <c r="C149" s="213"/>
      <c r="D149" s="214"/>
      <c r="E149" s="215"/>
      <c r="F149" s="214"/>
      <c r="G149" s="214"/>
      <c r="H149" s="215"/>
      <c r="I149" s="216"/>
      <c r="J149" s="216"/>
      <c r="K149" s="216"/>
      <c r="L149" s="216"/>
      <c r="M149" s="216"/>
      <c r="N149" s="216"/>
      <c r="O149" s="216"/>
      <c r="P149" s="216"/>
      <c r="Q149" s="217"/>
      <c r="R149" s="217"/>
      <c r="S149" s="214"/>
      <c r="T149" s="214"/>
    </row>
    <row r="150" spans="1:20" s="28" customFormat="1">
      <c r="A150" s="211"/>
      <c r="B150" s="212"/>
      <c r="C150" s="213"/>
      <c r="D150" s="214"/>
      <c r="E150" s="215"/>
      <c r="F150" s="214"/>
      <c r="G150" s="214"/>
      <c r="H150" s="215"/>
      <c r="I150" s="216"/>
      <c r="J150" s="216"/>
      <c r="K150" s="216"/>
      <c r="L150" s="216"/>
      <c r="M150" s="216"/>
      <c r="N150" s="216"/>
      <c r="O150" s="216"/>
      <c r="P150" s="216"/>
      <c r="Q150" s="217"/>
      <c r="R150" s="217"/>
      <c r="S150" s="214"/>
      <c r="T150" s="214"/>
    </row>
    <row r="151" spans="1:20" s="28" customFormat="1">
      <c r="A151" s="211"/>
      <c r="B151" s="212"/>
      <c r="C151" s="213"/>
      <c r="D151" s="214"/>
      <c r="E151" s="215"/>
      <c r="F151" s="214"/>
      <c r="G151" s="214"/>
      <c r="H151" s="215"/>
      <c r="I151" s="216"/>
      <c r="J151" s="216"/>
      <c r="K151" s="216"/>
      <c r="L151" s="216"/>
      <c r="M151" s="216"/>
      <c r="N151" s="216"/>
      <c r="O151" s="216"/>
      <c r="P151" s="216"/>
      <c r="Q151" s="217"/>
      <c r="R151" s="217"/>
      <c r="S151" s="214"/>
      <c r="T151" s="214"/>
    </row>
    <row r="152" spans="1:20" s="28" customFormat="1">
      <c r="A152" s="211"/>
      <c r="B152" s="212"/>
      <c r="C152" s="213"/>
      <c r="D152" s="214"/>
      <c r="E152" s="215"/>
      <c r="F152" s="214"/>
      <c r="G152" s="214"/>
      <c r="H152" s="215"/>
      <c r="I152" s="216"/>
      <c r="J152" s="216"/>
      <c r="K152" s="216"/>
      <c r="L152" s="216"/>
      <c r="M152" s="216"/>
      <c r="N152" s="216"/>
      <c r="O152" s="216"/>
      <c r="P152" s="216"/>
      <c r="Q152" s="217"/>
      <c r="R152" s="217"/>
      <c r="S152" s="214"/>
      <c r="T152" s="214"/>
    </row>
    <row r="153" spans="1:20" s="28" customFormat="1">
      <c r="A153" s="211"/>
      <c r="B153" s="212"/>
      <c r="C153" s="213"/>
      <c r="D153" s="214"/>
      <c r="E153" s="215"/>
      <c r="F153" s="214"/>
      <c r="G153" s="214"/>
      <c r="H153" s="215"/>
      <c r="I153" s="216"/>
      <c r="J153" s="216"/>
      <c r="K153" s="216"/>
      <c r="L153" s="216"/>
      <c r="M153" s="216"/>
      <c r="N153" s="216"/>
      <c r="O153" s="216"/>
      <c r="P153" s="216"/>
      <c r="Q153" s="217"/>
      <c r="R153" s="217"/>
      <c r="S153" s="214"/>
      <c r="T153" s="214"/>
    </row>
    <row r="154" spans="1:20" s="28" customFormat="1">
      <c r="A154" s="211"/>
      <c r="B154" s="212"/>
      <c r="C154" s="213"/>
      <c r="D154" s="214"/>
      <c r="E154" s="215"/>
      <c r="F154" s="214"/>
      <c r="G154" s="214"/>
      <c r="H154" s="215"/>
      <c r="I154" s="216"/>
      <c r="J154" s="216"/>
      <c r="K154" s="216"/>
      <c r="L154" s="216"/>
      <c r="M154" s="216"/>
      <c r="N154" s="216"/>
      <c r="O154" s="216"/>
      <c r="P154" s="216"/>
      <c r="Q154" s="217"/>
      <c r="R154" s="217"/>
      <c r="S154" s="214"/>
      <c r="T154" s="214"/>
    </row>
    <row r="155" spans="1:20" s="28" customFormat="1">
      <c r="A155" s="211"/>
      <c r="B155" s="212"/>
      <c r="C155" s="213"/>
      <c r="D155" s="214"/>
      <c r="E155" s="215"/>
      <c r="F155" s="214"/>
      <c r="G155" s="214"/>
      <c r="H155" s="215"/>
      <c r="I155" s="216"/>
      <c r="J155" s="216"/>
      <c r="K155" s="216"/>
      <c r="L155" s="216"/>
      <c r="M155" s="216"/>
      <c r="N155" s="216"/>
      <c r="O155" s="216"/>
      <c r="P155" s="216"/>
      <c r="Q155" s="217"/>
      <c r="R155" s="217"/>
      <c r="S155" s="214"/>
      <c r="T155" s="214"/>
    </row>
    <row r="156" spans="1:20" s="28" customFormat="1">
      <c r="A156" s="211"/>
      <c r="B156" s="212"/>
      <c r="C156" s="213"/>
      <c r="D156" s="214"/>
      <c r="E156" s="215"/>
      <c r="F156" s="214"/>
      <c r="G156" s="214"/>
      <c r="H156" s="215"/>
      <c r="I156" s="216"/>
      <c r="J156" s="216"/>
      <c r="K156" s="216"/>
      <c r="L156" s="216"/>
      <c r="M156" s="216"/>
      <c r="N156" s="216"/>
      <c r="O156" s="216"/>
      <c r="P156" s="216"/>
      <c r="Q156" s="217"/>
      <c r="R156" s="217"/>
      <c r="S156" s="214"/>
      <c r="T156" s="214"/>
    </row>
    <row r="157" spans="1:20" s="28" customFormat="1">
      <c r="A157" s="211"/>
      <c r="B157" s="212"/>
      <c r="C157" s="213"/>
      <c r="D157" s="214"/>
      <c r="E157" s="215"/>
      <c r="F157" s="214"/>
      <c r="G157" s="214"/>
      <c r="H157" s="215"/>
      <c r="I157" s="216"/>
      <c r="J157" s="216"/>
      <c r="K157" s="216"/>
      <c r="L157" s="216"/>
      <c r="M157" s="216"/>
      <c r="N157" s="216"/>
      <c r="O157" s="216"/>
      <c r="P157" s="216"/>
      <c r="Q157" s="217"/>
      <c r="R157" s="217"/>
      <c r="S157" s="214"/>
      <c r="T157" s="214"/>
    </row>
    <row r="158" spans="1:20" s="28" customFormat="1">
      <c r="A158" s="211"/>
      <c r="B158" s="212"/>
      <c r="C158" s="213"/>
      <c r="D158" s="214"/>
      <c r="E158" s="215"/>
      <c r="F158" s="214"/>
      <c r="G158" s="214"/>
      <c r="H158" s="215"/>
      <c r="I158" s="216"/>
      <c r="J158" s="216"/>
      <c r="K158" s="216"/>
      <c r="L158" s="216"/>
      <c r="M158" s="216"/>
      <c r="N158" s="216"/>
      <c r="O158" s="216"/>
      <c r="P158" s="216"/>
      <c r="Q158" s="217"/>
      <c r="R158" s="217"/>
      <c r="S158" s="214"/>
      <c r="T158" s="214"/>
    </row>
    <row r="159" spans="1:20" s="28" customFormat="1">
      <c r="A159" s="211"/>
      <c r="B159" s="212"/>
      <c r="C159" s="213"/>
      <c r="D159" s="214"/>
      <c r="E159" s="215"/>
      <c r="F159" s="214"/>
      <c r="G159" s="214"/>
      <c r="H159" s="215"/>
      <c r="I159" s="216"/>
      <c r="J159" s="216"/>
      <c r="K159" s="216"/>
      <c r="L159" s="216"/>
      <c r="M159" s="216"/>
      <c r="N159" s="216"/>
      <c r="O159" s="216"/>
      <c r="P159" s="216"/>
      <c r="Q159" s="217"/>
      <c r="R159" s="217"/>
      <c r="S159" s="214"/>
      <c r="T159" s="214"/>
    </row>
    <row r="160" spans="1:20" s="28" customFormat="1">
      <c r="A160" s="211"/>
      <c r="B160" s="212"/>
      <c r="C160" s="213"/>
      <c r="D160" s="214"/>
      <c r="E160" s="215"/>
      <c r="F160" s="214"/>
      <c r="G160" s="214"/>
      <c r="H160" s="215"/>
      <c r="I160" s="216"/>
      <c r="J160" s="216"/>
      <c r="K160" s="216"/>
      <c r="L160" s="216"/>
      <c r="M160" s="216"/>
      <c r="N160" s="216"/>
      <c r="O160" s="216"/>
      <c r="P160" s="216"/>
      <c r="Q160" s="217"/>
      <c r="R160" s="217"/>
      <c r="S160" s="214"/>
      <c r="T160" s="214"/>
    </row>
    <row r="161" spans="1:20" s="28" customFormat="1">
      <c r="A161" s="211"/>
      <c r="B161" s="212"/>
      <c r="C161" s="213"/>
      <c r="D161" s="214"/>
      <c r="E161" s="215"/>
      <c r="F161" s="214"/>
      <c r="G161" s="214"/>
      <c r="H161" s="215"/>
      <c r="I161" s="216"/>
      <c r="J161" s="216"/>
      <c r="K161" s="216"/>
      <c r="L161" s="216"/>
      <c r="M161" s="216"/>
      <c r="N161" s="216"/>
      <c r="O161" s="216"/>
      <c r="P161" s="216"/>
      <c r="Q161" s="217"/>
      <c r="R161" s="217"/>
      <c r="S161" s="214"/>
      <c r="T161" s="214"/>
    </row>
    <row r="162" spans="1:20" s="28" customFormat="1">
      <c r="A162" s="211"/>
      <c r="B162" s="212"/>
      <c r="C162" s="213"/>
      <c r="D162" s="214"/>
      <c r="E162" s="215"/>
      <c r="F162" s="214"/>
      <c r="G162" s="214"/>
      <c r="H162" s="215"/>
      <c r="I162" s="216"/>
      <c r="J162" s="216"/>
      <c r="K162" s="216"/>
      <c r="L162" s="216"/>
      <c r="M162" s="216"/>
      <c r="N162" s="216"/>
      <c r="O162" s="216"/>
      <c r="P162" s="216"/>
      <c r="Q162" s="217"/>
      <c r="R162" s="217"/>
      <c r="S162" s="214"/>
      <c r="T162" s="214"/>
    </row>
    <row r="163" spans="1:20" s="28" customFormat="1">
      <c r="A163" s="211"/>
      <c r="B163" s="212"/>
      <c r="C163" s="213"/>
      <c r="D163" s="214"/>
      <c r="E163" s="215"/>
      <c r="F163" s="214"/>
      <c r="G163" s="214"/>
      <c r="H163" s="215"/>
      <c r="I163" s="216"/>
      <c r="J163" s="216"/>
      <c r="K163" s="216"/>
      <c r="L163" s="216"/>
      <c r="M163" s="216"/>
      <c r="N163" s="216"/>
      <c r="O163" s="216"/>
      <c r="P163" s="216"/>
      <c r="Q163" s="217"/>
      <c r="R163" s="217"/>
      <c r="S163" s="214"/>
      <c r="T163" s="214"/>
    </row>
    <row r="164" spans="1:20" s="28" customFormat="1">
      <c r="A164" s="211"/>
      <c r="B164" s="212"/>
      <c r="C164" s="213"/>
      <c r="D164" s="214"/>
      <c r="E164" s="215"/>
      <c r="F164" s="214"/>
      <c r="G164" s="214"/>
      <c r="H164" s="215"/>
      <c r="I164" s="216"/>
      <c r="J164" s="216"/>
      <c r="K164" s="216"/>
      <c r="L164" s="216"/>
      <c r="M164" s="216"/>
      <c r="N164" s="216"/>
      <c r="O164" s="216"/>
      <c r="P164" s="216"/>
      <c r="Q164" s="217"/>
      <c r="R164" s="217"/>
      <c r="S164" s="214"/>
      <c r="T164" s="214"/>
    </row>
    <row r="165" spans="1:20" s="28" customFormat="1">
      <c r="A165" s="211"/>
      <c r="B165" s="212"/>
      <c r="C165" s="213"/>
      <c r="D165" s="214"/>
      <c r="E165" s="215"/>
      <c r="F165" s="214"/>
      <c r="G165" s="214"/>
      <c r="H165" s="215"/>
      <c r="I165" s="216"/>
      <c r="J165" s="216"/>
      <c r="K165" s="216"/>
      <c r="L165" s="216"/>
      <c r="M165" s="216"/>
      <c r="N165" s="216"/>
      <c r="O165" s="216"/>
      <c r="P165" s="216"/>
      <c r="Q165" s="217"/>
      <c r="R165" s="217"/>
      <c r="S165" s="214"/>
      <c r="T165" s="214"/>
    </row>
    <row r="166" spans="1:20" s="28" customFormat="1">
      <c r="A166" s="211"/>
      <c r="B166" s="212"/>
      <c r="C166" s="213"/>
      <c r="D166" s="214"/>
      <c r="E166" s="215"/>
      <c r="F166" s="214"/>
      <c r="G166" s="214"/>
      <c r="H166" s="215"/>
      <c r="I166" s="216"/>
      <c r="J166" s="216"/>
      <c r="K166" s="216"/>
      <c r="L166" s="216"/>
      <c r="M166" s="216"/>
      <c r="N166" s="216"/>
      <c r="O166" s="216"/>
      <c r="P166" s="216"/>
      <c r="Q166" s="217"/>
      <c r="R166" s="217"/>
      <c r="S166" s="214"/>
      <c r="T166" s="214"/>
    </row>
    <row r="167" spans="1:20" s="28" customFormat="1">
      <c r="A167" s="211"/>
      <c r="B167" s="212"/>
      <c r="C167" s="213"/>
      <c r="D167" s="214"/>
      <c r="E167" s="215"/>
      <c r="F167" s="214"/>
      <c r="G167" s="214"/>
      <c r="H167" s="215"/>
      <c r="I167" s="216"/>
      <c r="J167" s="216"/>
      <c r="K167" s="216"/>
      <c r="L167" s="216"/>
      <c r="M167" s="216"/>
      <c r="N167" s="216"/>
      <c r="O167" s="216"/>
      <c r="P167" s="216"/>
      <c r="Q167" s="217"/>
      <c r="R167" s="217"/>
      <c r="S167" s="214"/>
      <c r="T167" s="214"/>
    </row>
    <row r="168" spans="1:20" s="28" customFormat="1">
      <c r="A168" s="211"/>
      <c r="B168" s="212"/>
      <c r="C168" s="213"/>
      <c r="D168" s="214"/>
      <c r="E168" s="215"/>
      <c r="F168" s="214"/>
      <c r="G168" s="214"/>
      <c r="H168" s="215"/>
      <c r="I168" s="216"/>
      <c r="J168" s="216"/>
      <c r="K168" s="216"/>
      <c r="L168" s="216"/>
      <c r="M168" s="216"/>
      <c r="N168" s="216"/>
      <c r="O168" s="216"/>
      <c r="P168" s="216"/>
      <c r="Q168" s="217"/>
      <c r="R168" s="217"/>
      <c r="S168" s="214"/>
      <c r="T168" s="214"/>
    </row>
    <row r="169" spans="1:20" s="28" customFormat="1">
      <c r="A169" s="211"/>
      <c r="B169" s="212"/>
      <c r="C169" s="213"/>
      <c r="D169" s="214"/>
      <c r="E169" s="215"/>
      <c r="F169" s="214"/>
      <c r="G169" s="214"/>
      <c r="H169" s="215"/>
      <c r="I169" s="216"/>
      <c r="J169" s="216"/>
      <c r="K169" s="216"/>
      <c r="L169" s="216"/>
      <c r="M169" s="216"/>
      <c r="N169" s="216"/>
      <c r="O169" s="216"/>
      <c r="P169" s="216"/>
      <c r="Q169" s="217"/>
      <c r="R169" s="217"/>
      <c r="S169" s="214"/>
      <c r="T169" s="214"/>
    </row>
    <row r="170" spans="1:20" s="28" customFormat="1">
      <c r="A170" s="211"/>
      <c r="B170" s="212"/>
      <c r="C170" s="213"/>
      <c r="D170" s="214"/>
      <c r="E170" s="215"/>
      <c r="F170" s="214"/>
      <c r="G170" s="214"/>
      <c r="H170" s="215"/>
      <c r="I170" s="216"/>
      <c r="J170" s="216"/>
      <c r="K170" s="216"/>
      <c r="L170" s="216"/>
      <c r="M170" s="216"/>
      <c r="N170" s="216"/>
      <c r="O170" s="216"/>
      <c r="P170" s="216"/>
      <c r="Q170" s="217"/>
      <c r="R170" s="217"/>
      <c r="S170" s="214"/>
      <c r="T170" s="214"/>
    </row>
    <row r="171" spans="1:20" s="28" customFormat="1">
      <c r="A171" s="211"/>
      <c r="B171" s="212"/>
      <c r="C171" s="213"/>
      <c r="D171" s="214"/>
      <c r="E171" s="215"/>
      <c r="F171" s="214"/>
      <c r="G171" s="214"/>
      <c r="H171" s="215"/>
      <c r="I171" s="216"/>
      <c r="J171" s="216"/>
      <c r="K171" s="216"/>
      <c r="L171" s="216"/>
      <c r="M171" s="216"/>
      <c r="N171" s="216"/>
      <c r="O171" s="216"/>
      <c r="P171" s="216"/>
      <c r="Q171" s="217"/>
      <c r="R171" s="217"/>
      <c r="S171" s="214"/>
      <c r="T171" s="214"/>
    </row>
    <row r="172" spans="1:20" s="28" customFormat="1">
      <c r="A172" s="211"/>
      <c r="B172" s="212"/>
      <c r="C172" s="213"/>
      <c r="D172" s="214"/>
      <c r="E172" s="215"/>
      <c r="F172" s="214"/>
      <c r="G172" s="214"/>
      <c r="H172" s="215"/>
      <c r="I172" s="216"/>
      <c r="J172" s="216"/>
      <c r="K172" s="216"/>
      <c r="L172" s="216"/>
      <c r="M172" s="216"/>
      <c r="N172" s="216"/>
      <c r="O172" s="216"/>
      <c r="P172" s="216"/>
      <c r="Q172" s="217"/>
      <c r="R172" s="217"/>
      <c r="S172" s="214"/>
      <c r="T172" s="214"/>
    </row>
    <row r="173" spans="1:20" s="28" customFormat="1">
      <c r="A173" s="211"/>
      <c r="B173" s="212"/>
      <c r="C173" s="213"/>
      <c r="D173" s="214"/>
      <c r="E173" s="215"/>
      <c r="F173" s="214"/>
      <c r="G173" s="214"/>
      <c r="H173" s="215"/>
      <c r="I173" s="216"/>
      <c r="J173" s="216"/>
      <c r="K173" s="216"/>
      <c r="L173" s="216"/>
      <c r="M173" s="216"/>
      <c r="N173" s="216"/>
      <c r="O173" s="216"/>
      <c r="P173" s="216"/>
      <c r="Q173" s="217"/>
      <c r="R173" s="217"/>
      <c r="S173" s="214"/>
      <c r="T173" s="214"/>
    </row>
    <row r="174" spans="1:20" s="28" customFormat="1">
      <c r="A174" s="211"/>
      <c r="B174" s="212"/>
      <c r="C174" s="213"/>
      <c r="D174" s="214"/>
      <c r="E174" s="215"/>
      <c r="F174" s="214"/>
      <c r="G174" s="214"/>
      <c r="H174" s="215"/>
      <c r="I174" s="216"/>
      <c r="J174" s="216"/>
      <c r="K174" s="216"/>
      <c r="L174" s="216"/>
      <c r="M174" s="216"/>
      <c r="N174" s="216"/>
      <c r="O174" s="216"/>
      <c r="P174" s="216"/>
      <c r="Q174" s="217"/>
      <c r="R174" s="217"/>
      <c r="S174" s="214"/>
      <c r="T174" s="214"/>
    </row>
    <row r="175" spans="1:20" s="28" customFormat="1">
      <c r="A175" s="211"/>
      <c r="B175" s="212"/>
      <c r="C175" s="213"/>
      <c r="D175" s="214"/>
      <c r="E175" s="215"/>
      <c r="F175" s="214"/>
      <c r="G175" s="214"/>
      <c r="H175" s="215"/>
      <c r="I175" s="216"/>
      <c r="J175" s="216"/>
      <c r="K175" s="216"/>
      <c r="L175" s="216"/>
      <c r="M175" s="216"/>
      <c r="N175" s="216"/>
      <c r="O175" s="216"/>
      <c r="P175" s="216"/>
      <c r="Q175" s="217"/>
      <c r="R175" s="217"/>
      <c r="S175" s="214"/>
      <c r="T175" s="214"/>
    </row>
    <row r="176" spans="1:20" s="28" customFormat="1">
      <c r="A176" s="211"/>
      <c r="B176" s="212"/>
      <c r="C176" s="213"/>
      <c r="D176" s="214"/>
      <c r="E176" s="215"/>
      <c r="F176" s="214"/>
      <c r="G176" s="214"/>
      <c r="H176" s="215"/>
      <c r="I176" s="216"/>
      <c r="J176" s="216"/>
      <c r="K176" s="216"/>
      <c r="L176" s="216"/>
      <c r="M176" s="216"/>
      <c r="N176" s="216"/>
      <c r="O176" s="216"/>
      <c r="P176" s="216"/>
      <c r="Q176" s="217"/>
      <c r="R176" s="217"/>
      <c r="S176" s="214"/>
      <c r="T176" s="214"/>
    </row>
    <row r="177" spans="1:20" s="28" customFormat="1">
      <c r="A177" s="211"/>
      <c r="B177" s="212"/>
      <c r="C177" s="213"/>
      <c r="D177" s="214"/>
      <c r="E177" s="215"/>
      <c r="F177" s="214"/>
      <c r="G177" s="214"/>
      <c r="H177" s="215"/>
      <c r="I177" s="216"/>
      <c r="J177" s="216"/>
      <c r="K177" s="216"/>
      <c r="L177" s="216"/>
      <c r="M177" s="216"/>
      <c r="N177" s="216"/>
      <c r="O177" s="216"/>
      <c r="P177" s="216"/>
      <c r="Q177" s="217"/>
      <c r="R177" s="217"/>
      <c r="S177" s="214"/>
      <c r="T177" s="214"/>
    </row>
    <row r="178" spans="1:20" s="28" customFormat="1">
      <c r="A178" s="211"/>
      <c r="B178" s="212"/>
      <c r="C178" s="213"/>
      <c r="D178" s="214"/>
      <c r="E178" s="215"/>
      <c r="F178" s="214"/>
      <c r="G178" s="214"/>
      <c r="H178" s="215"/>
      <c r="I178" s="216"/>
      <c r="J178" s="216"/>
      <c r="K178" s="216"/>
      <c r="L178" s="216"/>
      <c r="M178" s="216"/>
      <c r="N178" s="216"/>
      <c r="O178" s="216"/>
      <c r="P178" s="216"/>
      <c r="Q178" s="217"/>
      <c r="R178" s="217"/>
      <c r="S178" s="214"/>
      <c r="T178" s="214"/>
    </row>
    <row r="179" spans="1:20" s="28" customFormat="1">
      <c r="A179" s="211"/>
      <c r="B179" s="212"/>
      <c r="C179" s="213"/>
      <c r="D179" s="214"/>
      <c r="E179" s="215"/>
      <c r="F179" s="214"/>
      <c r="G179" s="214"/>
      <c r="H179" s="215"/>
      <c r="I179" s="216"/>
      <c r="J179" s="216"/>
      <c r="K179" s="216"/>
      <c r="L179" s="216"/>
      <c r="M179" s="216"/>
      <c r="N179" s="216"/>
      <c r="O179" s="216"/>
      <c r="P179" s="216"/>
      <c r="Q179" s="217"/>
      <c r="R179" s="217"/>
      <c r="S179" s="214"/>
      <c r="T179" s="214"/>
    </row>
    <row r="180" spans="1:20" s="28" customFormat="1">
      <c r="A180" s="211"/>
      <c r="B180" s="212"/>
      <c r="C180" s="213"/>
      <c r="D180" s="214"/>
      <c r="E180" s="215"/>
      <c r="F180" s="214"/>
      <c r="G180" s="214"/>
      <c r="H180" s="215"/>
      <c r="I180" s="216"/>
      <c r="J180" s="216"/>
      <c r="K180" s="216"/>
      <c r="L180" s="216"/>
      <c r="M180" s="216"/>
      <c r="N180" s="216"/>
      <c r="O180" s="216"/>
      <c r="P180" s="216"/>
      <c r="Q180" s="217"/>
      <c r="R180" s="217"/>
      <c r="S180" s="214"/>
      <c r="T180" s="214"/>
    </row>
    <row r="181" spans="1:20" s="28" customFormat="1">
      <c r="A181" s="211"/>
      <c r="B181" s="212"/>
      <c r="C181" s="213"/>
      <c r="D181" s="214"/>
      <c r="E181" s="215"/>
      <c r="F181" s="214"/>
      <c r="G181" s="214"/>
      <c r="H181" s="215"/>
      <c r="I181" s="216"/>
      <c r="J181" s="216"/>
      <c r="K181" s="216"/>
      <c r="L181" s="216"/>
      <c r="M181" s="216"/>
      <c r="N181" s="216"/>
      <c r="O181" s="216"/>
      <c r="P181" s="216"/>
      <c r="Q181" s="217"/>
      <c r="R181" s="217"/>
      <c r="S181" s="214"/>
      <c r="T181" s="214"/>
    </row>
    <row r="182" spans="1:20" s="28" customFormat="1">
      <c r="A182" s="211"/>
      <c r="B182" s="212"/>
      <c r="C182" s="213"/>
      <c r="D182" s="214"/>
      <c r="E182" s="215"/>
      <c r="F182" s="214"/>
      <c r="G182" s="214"/>
      <c r="H182" s="215"/>
      <c r="I182" s="216"/>
      <c r="J182" s="216"/>
      <c r="K182" s="216"/>
      <c r="L182" s="216"/>
      <c r="M182" s="216"/>
      <c r="N182" s="216"/>
      <c r="O182" s="216"/>
      <c r="P182" s="216"/>
      <c r="Q182" s="217"/>
      <c r="R182" s="217"/>
      <c r="S182" s="214"/>
      <c r="T182" s="214"/>
    </row>
    <row r="183" spans="1:20" s="28" customFormat="1">
      <c r="A183" s="211"/>
      <c r="B183" s="212"/>
      <c r="C183" s="213"/>
      <c r="D183" s="214"/>
      <c r="E183" s="215"/>
      <c r="F183" s="214"/>
      <c r="G183" s="214"/>
      <c r="H183" s="215"/>
      <c r="I183" s="216"/>
      <c r="J183" s="216"/>
      <c r="K183" s="216"/>
      <c r="L183" s="216"/>
      <c r="M183" s="216"/>
      <c r="N183" s="216"/>
      <c r="O183" s="216"/>
      <c r="P183" s="216"/>
      <c r="Q183" s="217"/>
      <c r="R183" s="217"/>
      <c r="S183" s="214"/>
      <c r="T183" s="214"/>
    </row>
    <row r="184" spans="1:20" s="28" customFormat="1">
      <c r="A184" s="211"/>
      <c r="B184" s="212"/>
      <c r="C184" s="213"/>
      <c r="D184" s="214"/>
      <c r="E184" s="215"/>
      <c r="F184" s="214"/>
      <c r="G184" s="214"/>
      <c r="H184" s="215"/>
      <c r="I184" s="216"/>
      <c r="J184" s="216"/>
      <c r="K184" s="216"/>
      <c r="L184" s="216"/>
      <c r="M184" s="216"/>
      <c r="N184" s="216"/>
      <c r="O184" s="216"/>
      <c r="P184" s="216"/>
      <c r="Q184" s="217"/>
      <c r="R184" s="217"/>
      <c r="S184" s="214"/>
      <c r="T184" s="214"/>
    </row>
    <row r="185" spans="1:20" s="28" customFormat="1">
      <c r="A185" s="211"/>
      <c r="B185" s="212"/>
      <c r="C185" s="213"/>
      <c r="D185" s="214"/>
      <c r="E185" s="215"/>
      <c r="F185" s="214"/>
      <c r="G185" s="214"/>
      <c r="H185" s="215"/>
      <c r="I185" s="216"/>
      <c r="J185" s="216"/>
      <c r="K185" s="216"/>
      <c r="L185" s="216"/>
      <c r="M185" s="216"/>
      <c r="N185" s="216"/>
      <c r="O185" s="216"/>
      <c r="P185" s="216"/>
      <c r="Q185" s="217"/>
      <c r="R185" s="217"/>
      <c r="S185" s="214"/>
      <c r="T185" s="214"/>
    </row>
    <row r="186" spans="1:20" s="28" customFormat="1">
      <c r="A186" s="211"/>
      <c r="B186" s="212"/>
      <c r="C186" s="213"/>
      <c r="D186" s="214"/>
      <c r="E186" s="215"/>
      <c r="F186" s="214"/>
      <c r="G186" s="214"/>
      <c r="H186" s="215"/>
      <c r="I186" s="216"/>
      <c r="J186" s="216"/>
      <c r="K186" s="216"/>
      <c r="L186" s="216"/>
      <c r="M186" s="216"/>
      <c r="N186" s="216"/>
      <c r="O186" s="216"/>
      <c r="P186" s="216"/>
      <c r="Q186" s="217"/>
      <c r="R186" s="217"/>
      <c r="S186" s="214"/>
      <c r="T186" s="214"/>
    </row>
    <row r="187" spans="1:20" s="28" customFormat="1">
      <c r="A187" s="211"/>
      <c r="B187" s="212"/>
      <c r="C187" s="213"/>
      <c r="D187" s="214"/>
      <c r="E187" s="215"/>
      <c r="F187" s="214"/>
      <c r="G187" s="214"/>
      <c r="H187" s="215"/>
      <c r="I187" s="216"/>
      <c r="J187" s="216"/>
      <c r="K187" s="216"/>
      <c r="L187" s="216"/>
      <c r="M187" s="216"/>
      <c r="N187" s="216"/>
      <c r="O187" s="216"/>
      <c r="P187" s="216"/>
      <c r="Q187" s="217"/>
      <c r="R187" s="217"/>
      <c r="S187" s="214"/>
      <c r="T187" s="214"/>
    </row>
    <row r="188" spans="1:20" s="28" customFormat="1">
      <c r="A188" s="211"/>
      <c r="B188" s="212"/>
      <c r="C188" s="213"/>
      <c r="D188" s="214"/>
      <c r="E188" s="215"/>
      <c r="F188" s="214"/>
      <c r="G188" s="214"/>
      <c r="H188" s="215"/>
      <c r="I188" s="216"/>
      <c r="J188" s="216"/>
      <c r="K188" s="216"/>
      <c r="L188" s="216"/>
      <c r="M188" s="216"/>
      <c r="N188" s="216"/>
      <c r="O188" s="216"/>
      <c r="P188" s="216"/>
      <c r="Q188" s="217"/>
      <c r="R188" s="217"/>
      <c r="S188" s="214"/>
      <c r="T188" s="214"/>
    </row>
    <row r="189" spans="1:20" s="28" customFormat="1">
      <c r="A189" s="211"/>
      <c r="B189" s="212"/>
      <c r="C189" s="213"/>
      <c r="D189" s="214"/>
      <c r="E189" s="215"/>
      <c r="F189" s="214"/>
      <c r="G189" s="214"/>
      <c r="H189" s="215"/>
      <c r="I189" s="216"/>
      <c r="J189" s="216"/>
      <c r="K189" s="216"/>
      <c r="L189" s="216"/>
      <c r="M189" s="216"/>
      <c r="N189" s="216"/>
      <c r="O189" s="216"/>
      <c r="P189" s="216"/>
      <c r="Q189" s="217"/>
      <c r="R189" s="217"/>
      <c r="S189" s="214"/>
      <c r="T189" s="214"/>
    </row>
    <row r="190" spans="1:20" s="28" customFormat="1">
      <c r="A190" s="211"/>
      <c r="B190" s="212"/>
      <c r="C190" s="213"/>
      <c r="D190" s="214"/>
      <c r="E190" s="215"/>
      <c r="F190" s="214"/>
      <c r="G190" s="214"/>
      <c r="H190" s="215"/>
      <c r="I190" s="216"/>
      <c r="J190" s="216"/>
      <c r="K190" s="216"/>
      <c r="L190" s="216"/>
      <c r="M190" s="216"/>
      <c r="N190" s="216"/>
      <c r="O190" s="216"/>
      <c r="P190" s="216"/>
      <c r="Q190" s="217"/>
      <c r="R190" s="217"/>
      <c r="S190" s="214"/>
      <c r="T190" s="214"/>
    </row>
    <row r="191" spans="1:20" s="28" customFormat="1">
      <c r="A191" s="211"/>
      <c r="B191" s="212"/>
      <c r="C191" s="213"/>
      <c r="D191" s="214"/>
      <c r="E191" s="215"/>
      <c r="F191" s="214"/>
      <c r="G191" s="214"/>
      <c r="H191" s="215"/>
      <c r="I191" s="216"/>
      <c r="J191" s="216"/>
      <c r="K191" s="216"/>
      <c r="L191" s="216"/>
      <c r="M191" s="216"/>
      <c r="N191" s="216"/>
      <c r="O191" s="216"/>
      <c r="P191" s="216"/>
      <c r="Q191" s="217"/>
      <c r="R191" s="217"/>
      <c r="S191" s="214"/>
      <c r="T191" s="214"/>
    </row>
    <row r="192" spans="1:20" s="28" customFormat="1">
      <c r="A192" s="211"/>
      <c r="B192" s="212"/>
      <c r="C192" s="213"/>
      <c r="D192" s="214"/>
      <c r="E192" s="215"/>
      <c r="F192" s="214"/>
      <c r="G192" s="214"/>
      <c r="H192" s="215"/>
      <c r="I192" s="216"/>
      <c r="J192" s="216"/>
      <c r="K192" s="216"/>
      <c r="L192" s="216"/>
      <c r="M192" s="216"/>
      <c r="N192" s="216"/>
      <c r="O192" s="216"/>
      <c r="P192" s="216"/>
      <c r="Q192" s="217"/>
      <c r="R192" s="217"/>
      <c r="S192" s="214"/>
      <c r="T192" s="214"/>
    </row>
    <row r="193" spans="1:20" s="28" customFormat="1">
      <c r="A193" s="211"/>
      <c r="B193" s="212"/>
      <c r="C193" s="213"/>
      <c r="D193" s="214"/>
      <c r="E193" s="215"/>
      <c r="F193" s="214"/>
      <c r="G193" s="214"/>
      <c r="H193" s="215"/>
      <c r="I193" s="216"/>
      <c r="J193" s="216"/>
      <c r="K193" s="216"/>
      <c r="L193" s="216"/>
      <c r="M193" s="216"/>
      <c r="N193" s="216"/>
      <c r="O193" s="216"/>
      <c r="P193" s="216"/>
      <c r="Q193" s="217"/>
      <c r="R193" s="217"/>
      <c r="S193" s="214"/>
      <c r="T193" s="214"/>
    </row>
    <row r="194" spans="1:20" s="28" customFormat="1">
      <c r="A194" s="211"/>
      <c r="B194" s="212"/>
      <c r="C194" s="213"/>
      <c r="D194" s="214"/>
      <c r="E194" s="215"/>
      <c r="F194" s="214"/>
      <c r="G194" s="214"/>
      <c r="H194" s="215"/>
      <c r="I194" s="216"/>
      <c r="J194" s="216"/>
      <c r="K194" s="216"/>
      <c r="L194" s="216"/>
      <c r="M194" s="216"/>
      <c r="N194" s="216"/>
      <c r="O194" s="216"/>
      <c r="P194" s="216"/>
      <c r="Q194" s="217"/>
      <c r="R194" s="217"/>
      <c r="S194" s="214"/>
      <c r="T194" s="214"/>
    </row>
    <row r="195" spans="1:20" s="28" customFormat="1">
      <c r="A195" s="211"/>
      <c r="B195" s="212"/>
      <c r="C195" s="213"/>
      <c r="D195" s="214"/>
      <c r="E195" s="215"/>
      <c r="F195" s="214"/>
      <c r="G195" s="214"/>
      <c r="H195" s="215"/>
      <c r="I195" s="216"/>
      <c r="J195" s="216"/>
      <c r="K195" s="216"/>
      <c r="L195" s="216"/>
      <c r="M195" s="216"/>
      <c r="N195" s="216"/>
      <c r="O195" s="216"/>
      <c r="P195" s="216"/>
      <c r="Q195" s="217"/>
      <c r="R195" s="217"/>
      <c r="S195" s="214"/>
      <c r="T195" s="214"/>
    </row>
    <row r="196" spans="1:20" s="28" customFormat="1">
      <c r="A196" s="211"/>
      <c r="B196" s="212"/>
      <c r="C196" s="213"/>
      <c r="D196" s="214"/>
      <c r="E196" s="215"/>
      <c r="F196" s="214"/>
      <c r="G196" s="214"/>
      <c r="H196" s="215"/>
      <c r="I196" s="216"/>
      <c r="J196" s="216"/>
      <c r="K196" s="216"/>
      <c r="L196" s="216"/>
      <c r="M196" s="216"/>
      <c r="N196" s="216"/>
      <c r="O196" s="216"/>
      <c r="P196" s="216"/>
      <c r="Q196" s="217"/>
      <c r="R196" s="217"/>
      <c r="S196" s="214"/>
      <c r="T196" s="214"/>
    </row>
    <row r="197" spans="1:20" s="28" customFormat="1">
      <c r="A197" s="211"/>
      <c r="B197" s="212"/>
      <c r="C197" s="213"/>
      <c r="D197" s="214"/>
      <c r="E197" s="215"/>
      <c r="F197" s="214"/>
      <c r="G197" s="214"/>
      <c r="H197" s="215"/>
      <c r="I197" s="216"/>
      <c r="J197" s="216"/>
      <c r="K197" s="216"/>
      <c r="L197" s="216"/>
      <c r="M197" s="216"/>
      <c r="N197" s="216"/>
      <c r="O197" s="216"/>
      <c r="P197" s="216"/>
      <c r="Q197" s="217"/>
      <c r="R197" s="217"/>
      <c r="S197" s="214"/>
      <c r="T197" s="214"/>
    </row>
    <row r="198" spans="1:20" s="28" customFormat="1">
      <c r="A198" s="211"/>
      <c r="B198" s="212"/>
      <c r="C198" s="213"/>
      <c r="D198" s="214"/>
      <c r="E198" s="215"/>
      <c r="F198" s="214"/>
      <c r="G198" s="214"/>
      <c r="H198" s="215"/>
      <c r="I198" s="216"/>
      <c r="J198" s="216"/>
      <c r="K198" s="216"/>
      <c r="L198" s="216"/>
      <c r="M198" s="216"/>
      <c r="N198" s="216"/>
      <c r="O198" s="216"/>
      <c r="P198" s="216"/>
      <c r="Q198" s="217"/>
      <c r="R198" s="217"/>
      <c r="S198" s="214"/>
      <c r="T198" s="214"/>
    </row>
    <row r="199" spans="1:20" s="28" customFormat="1">
      <c r="A199" s="211"/>
      <c r="B199" s="212"/>
      <c r="C199" s="213"/>
      <c r="D199" s="214"/>
      <c r="E199" s="215"/>
      <c r="F199" s="214"/>
      <c r="G199" s="214"/>
      <c r="H199" s="215"/>
      <c r="I199" s="216"/>
      <c r="J199" s="216"/>
      <c r="K199" s="216"/>
      <c r="L199" s="216"/>
      <c r="M199" s="216"/>
      <c r="N199" s="216"/>
      <c r="O199" s="216"/>
      <c r="P199" s="216"/>
      <c r="Q199" s="217"/>
      <c r="R199" s="217"/>
      <c r="S199" s="214"/>
      <c r="T199" s="214"/>
    </row>
    <row r="200" spans="1:20" s="28" customFormat="1">
      <c r="A200" s="211"/>
      <c r="B200" s="212"/>
      <c r="C200" s="213"/>
      <c r="D200" s="214"/>
      <c r="E200" s="215"/>
      <c r="F200" s="214"/>
      <c r="G200" s="214"/>
      <c r="H200" s="215"/>
      <c r="I200" s="216"/>
      <c r="J200" s="216"/>
      <c r="K200" s="216"/>
      <c r="L200" s="216"/>
      <c r="M200" s="216"/>
      <c r="N200" s="216"/>
      <c r="O200" s="216"/>
      <c r="P200" s="216"/>
      <c r="Q200" s="217"/>
      <c r="R200" s="217"/>
      <c r="S200" s="214"/>
      <c r="T200" s="214"/>
    </row>
    <row r="201" spans="1:20" s="28" customFormat="1">
      <c r="A201" s="211"/>
      <c r="B201" s="212"/>
      <c r="C201" s="213"/>
      <c r="D201" s="214"/>
      <c r="E201" s="215"/>
      <c r="F201" s="214"/>
      <c r="G201" s="214"/>
      <c r="H201" s="215"/>
      <c r="I201" s="216"/>
      <c r="J201" s="216"/>
      <c r="K201" s="216"/>
      <c r="L201" s="216"/>
      <c r="M201" s="216"/>
      <c r="N201" s="216"/>
      <c r="O201" s="216"/>
      <c r="P201" s="216"/>
      <c r="Q201" s="217"/>
      <c r="R201" s="217"/>
      <c r="S201" s="214"/>
      <c r="T201" s="214"/>
    </row>
    <row r="202" spans="1:20" s="28" customFormat="1">
      <c r="A202" s="211"/>
      <c r="B202" s="212"/>
      <c r="C202" s="213"/>
      <c r="D202" s="214"/>
      <c r="E202" s="215"/>
      <c r="F202" s="214"/>
      <c r="G202" s="214"/>
      <c r="H202" s="215"/>
      <c r="I202" s="216"/>
      <c r="J202" s="216"/>
      <c r="K202" s="216"/>
      <c r="L202" s="216"/>
      <c r="M202" s="216"/>
      <c r="N202" s="216"/>
      <c r="O202" s="216"/>
      <c r="P202" s="216"/>
      <c r="Q202" s="217"/>
      <c r="R202" s="217"/>
      <c r="S202" s="214"/>
      <c r="T202" s="214"/>
    </row>
    <row r="203" spans="1:20" s="28" customFormat="1">
      <c r="A203" s="211"/>
      <c r="B203" s="212"/>
      <c r="C203" s="213"/>
      <c r="D203" s="214"/>
      <c r="E203" s="215"/>
      <c r="F203" s="214"/>
      <c r="G203" s="214"/>
      <c r="H203" s="215"/>
      <c r="I203" s="216"/>
      <c r="J203" s="216"/>
      <c r="K203" s="216"/>
      <c r="L203" s="216"/>
      <c r="M203" s="216"/>
      <c r="N203" s="216"/>
      <c r="O203" s="216"/>
      <c r="P203" s="216"/>
      <c r="Q203" s="217"/>
      <c r="R203" s="217"/>
      <c r="S203" s="214"/>
      <c r="T203" s="214"/>
    </row>
    <row r="204" spans="1:20" s="28" customFormat="1">
      <c r="A204" s="211"/>
      <c r="B204" s="212"/>
      <c r="C204" s="213"/>
      <c r="D204" s="214"/>
      <c r="E204" s="215"/>
      <c r="F204" s="214"/>
      <c r="G204" s="214"/>
      <c r="H204" s="215"/>
      <c r="I204" s="216"/>
      <c r="J204" s="216"/>
      <c r="K204" s="216"/>
      <c r="L204" s="216"/>
      <c r="M204" s="216"/>
      <c r="N204" s="216"/>
      <c r="O204" s="216"/>
      <c r="P204" s="216"/>
      <c r="Q204" s="217"/>
      <c r="R204" s="217"/>
      <c r="S204" s="214"/>
      <c r="T204" s="214"/>
    </row>
    <row r="205" spans="1:20" s="28" customFormat="1">
      <c r="A205" s="211"/>
      <c r="B205" s="212"/>
      <c r="C205" s="213"/>
      <c r="D205" s="214"/>
      <c r="E205" s="215"/>
      <c r="F205" s="214"/>
      <c r="G205" s="214"/>
      <c r="H205" s="215"/>
      <c r="I205" s="216"/>
      <c r="J205" s="216"/>
      <c r="K205" s="216"/>
      <c r="L205" s="216"/>
      <c r="M205" s="216"/>
      <c r="N205" s="216"/>
      <c r="O205" s="216"/>
      <c r="P205" s="216"/>
      <c r="Q205" s="217"/>
      <c r="R205" s="217"/>
      <c r="S205" s="214"/>
      <c r="T205" s="214"/>
    </row>
    <row r="206" spans="1:20" s="28" customFormat="1">
      <c r="A206" s="211"/>
      <c r="B206" s="212"/>
      <c r="C206" s="213"/>
      <c r="D206" s="214"/>
      <c r="E206" s="215"/>
      <c r="F206" s="214"/>
      <c r="G206" s="214"/>
      <c r="H206" s="215"/>
      <c r="I206" s="216"/>
      <c r="J206" s="216"/>
      <c r="K206" s="216"/>
      <c r="L206" s="216"/>
      <c r="M206" s="216"/>
      <c r="N206" s="216"/>
      <c r="O206" s="216"/>
      <c r="P206" s="216"/>
      <c r="Q206" s="217"/>
      <c r="R206" s="217"/>
      <c r="S206" s="214"/>
      <c r="T206" s="214"/>
    </row>
    <row r="207" spans="1:20" s="28" customFormat="1">
      <c r="A207" s="211"/>
      <c r="B207" s="212"/>
      <c r="C207" s="213"/>
      <c r="D207" s="214"/>
      <c r="E207" s="215"/>
      <c r="F207" s="214"/>
      <c r="G207" s="214"/>
      <c r="H207" s="215"/>
      <c r="I207" s="216"/>
      <c r="J207" s="216"/>
      <c r="K207" s="216"/>
      <c r="L207" s="216"/>
      <c r="M207" s="216"/>
      <c r="N207" s="216"/>
      <c r="O207" s="216"/>
      <c r="P207" s="216"/>
      <c r="Q207" s="217"/>
      <c r="R207" s="217"/>
      <c r="S207" s="214"/>
      <c r="T207" s="214"/>
    </row>
    <row r="208" spans="1:20" s="28" customFormat="1">
      <c r="A208" s="211"/>
      <c r="B208" s="212"/>
      <c r="C208" s="213"/>
      <c r="D208" s="214"/>
      <c r="E208" s="215"/>
      <c r="F208" s="214"/>
      <c r="G208" s="214"/>
      <c r="H208" s="215"/>
      <c r="I208" s="216"/>
      <c r="J208" s="216"/>
      <c r="K208" s="216"/>
      <c r="L208" s="216"/>
      <c r="M208" s="216"/>
      <c r="N208" s="216"/>
      <c r="O208" s="216"/>
      <c r="P208" s="216"/>
      <c r="Q208" s="217"/>
      <c r="R208" s="217"/>
      <c r="S208" s="214"/>
      <c r="T208" s="214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zoomScale="80" zoomScaleNormal="100" zoomScaleSheetLayoutView="80" workbookViewId="0">
      <selection activeCell="B25" sqref="B25:B27"/>
    </sheetView>
  </sheetViews>
  <sheetFormatPr defaultRowHeight="12.75"/>
  <cols>
    <col min="1" max="1" width="38.140625" style="291" customWidth="1"/>
    <col min="2" max="2" width="69.42578125" style="291" customWidth="1"/>
    <col min="3" max="16384" width="9.140625" style="291"/>
  </cols>
  <sheetData>
    <row r="1" spans="1:2" ht="18">
      <c r="A1" s="296" t="s">
        <v>391</v>
      </c>
    </row>
    <row r="2" spans="1:2">
      <c r="A2" s="295"/>
    </row>
    <row r="3" spans="1:2">
      <c r="A3" s="295"/>
    </row>
    <row r="4" spans="1:2" ht="15">
      <c r="A4" s="294" t="s">
        <v>401</v>
      </c>
    </row>
    <row r="5" spans="1:2" ht="15">
      <c r="A5" s="294"/>
    </row>
    <row r="6" spans="1:2" ht="15">
      <c r="A6" s="294" t="s">
        <v>390</v>
      </c>
      <c r="B6" s="360" t="s">
        <v>402</v>
      </c>
    </row>
    <row r="7" spans="1:2">
      <c r="A7" s="293"/>
    </row>
    <row r="8" spans="1:2" ht="16.5" thickBot="1">
      <c r="A8" s="292"/>
    </row>
    <row r="9" spans="1:2" ht="35.25" customHeight="1">
      <c r="A9" s="445" t="s">
        <v>389</v>
      </c>
      <c r="B9" s="447" t="s">
        <v>403</v>
      </c>
    </row>
    <row r="10" spans="1:2" ht="35.25" customHeight="1">
      <c r="A10" s="446"/>
      <c r="B10" s="448"/>
    </row>
    <row r="11" spans="1:2">
      <c r="A11" s="449" t="s">
        <v>388</v>
      </c>
      <c r="B11" s="451" t="s">
        <v>404</v>
      </c>
    </row>
    <row r="12" spans="1:2">
      <c r="A12" s="450"/>
      <c r="B12" s="452"/>
    </row>
    <row r="13" spans="1:2">
      <c r="A13" s="450"/>
      <c r="B13" s="452"/>
    </row>
    <row r="14" spans="1:2">
      <c r="A14" s="450"/>
      <c r="B14" s="452"/>
    </row>
    <row r="15" spans="1:2">
      <c r="A15" s="450"/>
      <c r="B15" s="452"/>
    </row>
    <row r="16" spans="1:2">
      <c r="A16" s="450"/>
      <c r="B16" s="452"/>
    </row>
    <row r="17" spans="1:2" ht="40.5" customHeight="1">
      <c r="A17" s="446"/>
      <c r="B17" s="448"/>
    </row>
    <row r="18" spans="1:2">
      <c r="A18" s="449" t="s">
        <v>387</v>
      </c>
      <c r="B18" s="451" t="s">
        <v>405</v>
      </c>
    </row>
    <row r="19" spans="1:2">
      <c r="A19" s="450"/>
      <c r="B19" s="452"/>
    </row>
    <row r="20" spans="1:2" ht="78" customHeight="1">
      <c r="A20" s="446"/>
      <c r="B20" s="448"/>
    </row>
    <row r="21" spans="1:2">
      <c r="A21" s="449" t="s">
        <v>386</v>
      </c>
      <c r="B21" s="451" t="s">
        <v>409</v>
      </c>
    </row>
    <row r="22" spans="1:2">
      <c r="A22" s="450"/>
      <c r="B22" s="452"/>
    </row>
    <row r="23" spans="1:2">
      <c r="A23" s="450"/>
      <c r="B23" s="452"/>
    </row>
    <row r="24" spans="1:2" ht="63.75" customHeight="1">
      <c r="A24" s="446"/>
      <c r="B24" s="448"/>
    </row>
    <row r="25" spans="1:2">
      <c r="A25" s="449" t="s">
        <v>385</v>
      </c>
      <c r="B25" s="451" t="s">
        <v>406</v>
      </c>
    </row>
    <row r="26" spans="1:2">
      <c r="A26" s="450"/>
      <c r="B26" s="452"/>
    </row>
    <row r="27" spans="1:2" ht="79.5" customHeight="1">
      <c r="A27" s="446"/>
      <c r="B27" s="448"/>
    </row>
    <row r="28" spans="1:2">
      <c r="A28" s="449" t="s">
        <v>384</v>
      </c>
      <c r="B28" s="451" t="s">
        <v>407</v>
      </c>
    </row>
    <row r="29" spans="1:2">
      <c r="A29" s="450"/>
      <c r="B29" s="452"/>
    </row>
    <row r="30" spans="1:2">
      <c r="A30" s="450"/>
      <c r="B30" s="452"/>
    </row>
    <row r="31" spans="1:2">
      <c r="A31" s="450"/>
      <c r="B31" s="452"/>
    </row>
    <row r="32" spans="1:2">
      <c r="A32" s="450"/>
      <c r="B32" s="452"/>
    </row>
    <row r="33" spans="1:2" ht="57.75" customHeight="1">
      <c r="A33" s="446"/>
      <c r="B33" s="448"/>
    </row>
    <row r="34" spans="1:2">
      <c r="A34" s="449" t="s">
        <v>383</v>
      </c>
      <c r="B34" s="451" t="s">
        <v>408</v>
      </c>
    </row>
    <row r="35" spans="1:2">
      <c r="A35" s="450"/>
      <c r="B35" s="452"/>
    </row>
    <row r="36" spans="1:2">
      <c r="A36" s="450"/>
      <c r="B36" s="452"/>
    </row>
    <row r="37" spans="1:2">
      <c r="A37" s="450"/>
      <c r="B37" s="452"/>
    </row>
    <row r="38" spans="1:2">
      <c r="A38" s="450"/>
      <c r="B38" s="452"/>
    </row>
    <row r="39" spans="1:2" ht="13.5" thickBot="1">
      <c r="A39" s="453"/>
      <c r="B39" s="454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OPĆI DIO</vt:lpstr>
      <vt:lpstr>PRIHODI</vt:lpstr>
      <vt:lpstr>RASHODI - SŠ- </vt:lpstr>
      <vt:lpstr>dodatna konta</vt:lpstr>
      <vt:lpstr>OBRAZLOŽENJE</vt:lpstr>
      <vt:lpstr>'dodatna konta'!Ispis_naslova</vt:lpstr>
      <vt:lpstr>'RASHODI - SŠ- '!Ispis_naslova</vt:lpstr>
      <vt:lpstr>'dodatna konta'!Podrucje_ispisa</vt:lpstr>
      <vt:lpstr>'OPĆI DIO'!Podrucje_ispisa</vt:lpstr>
      <vt:lpstr>PRIHODI!Podrucje_ispisa</vt:lpstr>
      <vt:lpstr>'RASHODI - SŠ-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Palac</dc:creator>
  <cp:lastModifiedBy>Maja</cp:lastModifiedBy>
  <cp:lastPrinted>2019-09-24T09:28:47Z</cp:lastPrinted>
  <dcterms:created xsi:type="dcterms:W3CDTF">2019-09-18T13:02:47Z</dcterms:created>
  <dcterms:modified xsi:type="dcterms:W3CDTF">2019-12-23T08:50:59Z</dcterms:modified>
</cp:coreProperties>
</file>